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34" i="1"/>
  <c r="V44"/>
  <c r="V46" l="1"/>
  <c r="I34"/>
  <c r="I32" s="1"/>
  <c r="N16" l="1"/>
  <c r="AY60"/>
  <c r="AY56"/>
  <c r="AG32"/>
  <c r="AX80"/>
  <c r="V80"/>
  <c r="AY72"/>
  <c r="AY70"/>
  <c r="AY68"/>
  <c r="AY66"/>
  <c r="AT64"/>
  <c r="AT32" s="1"/>
  <c r="AS64"/>
  <c r="AS32" s="1"/>
  <c r="AR64"/>
  <c r="AR32" s="1"/>
  <c r="AQ64"/>
  <c r="AQ32" s="1"/>
  <c r="AP64"/>
  <c r="AP32" s="1"/>
  <c r="AO64"/>
  <c r="AO32" s="1"/>
  <c r="AN64"/>
  <c r="AN32" s="1"/>
  <c r="AM64"/>
  <c r="AM32" s="1"/>
  <c r="AL64"/>
  <c r="AL32" s="1"/>
  <c r="AK64"/>
  <c r="AK32" s="1"/>
  <c r="AJ64"/>
  <c r="AJ32" s="1"/>
  <c r="AI64"/>
  <c r="AI32" s="1"/>
  <c r="AH64"/>
  <c r="AH32" s="1"/>
  <c r="AG64"/>
  <c r="AF64"/>
  <c r="AF32" s="1"/>
  <c r="AE64"/>
  <c r="AE32" s="1"/>
  <c r="AD64"/>
  <c r="AD48"/>
  <c r="AC48"/>
  <c r="AC32" s="1"/>
  <c r="AB48"/>
  <c r="AB32" s="1"/>
  <c r="AA48"/>
  <c r="AA32" s="1"/>
  <c r="Z48"/>
  <c r="Z32" s="1"/>
  <c r="Y48"/>
  <c r="Y32" s="1"/>
  <c r="V52"/>
  <c r="AY52" s="1"/>
  <c r="V50"/>
  <c r="AY50" s="1"/>
  <c r="AY44"/>
  <c r="V42"/>
  <c r="AY42" s="1"/>
  <c r="V40"/>
  <c r="AY40" s="1"/>
  <c r="V38"/>
  <c r="AY38" s="1"/>
  <c r="V36"/>
  <c r="AY36" s="1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AX28"/>
  <c r="AX26"/>
  <c r="AY26" s="1"/>
  <c r="AY80" l="1"/>
  <c r="AX16"/>
  <c r="AY64"/>
  <c r="AD32"/>
  <c r="AX32" s="1"/>
  <c r="AX30" s="1"/>
  <c r="AX48"/>
  <c r="U48" l="1"/>
  <c r="U32" s="1"/>
  <c r="U30" s="1"/>
  <c r="T48"/>
  <c r="T32" s="1"/>
  <c r="T30" s="1"/>
  <c r="S48"/>
  <c r="S32" s="1"/>
  <c r="S30" s="1"/>
  <c r="S82" s="1"/>
  <c r="R48"/>
  <c r="R32" s="1"/>
  <c r="R30" s="1"/>
  <c r="Q48"/>
  <c r="Q32" s="1"/>
  <c r="Q30" s="1"/>
  <c r="P48"/>
  <c r="P32" s="1"/>
  <c r="P30" s="1"/>
  <c r="O48"/>
  <c r="O32" s="1"/>
  <c r="O30" s="1"/>
  <c r="O82" s="1"/>
  <c r="N48"/>
  <c r="N32" s="1"/>
  <c r="N30" s="1"/>
  <c r="N82" s="1"/>
  <c r="M48"/>
  <c r="M32" s="1"/>
  <c r="M30" s="1"/>
  <c r="L48"/>
  <c r="L32" s="1"/>
  <c r="L30" s="1"/>
  <c r="K48"/>
  <c r="I30"/>
  <c r="H34"/>
  <c r="H32" s="1"/>
  <c r="H30" s="1"/>
  <c r="G34"/>
  <c r="G32" s="1"/>
  <c r="G30" s="1"/>
  <c r="F34"/>
  <c r="F32" s="1"/>
  <c r="F30" s="1"/>
  <c r="E34"/>
  <c r="E32" s="1"/>
  <c r="E30" s="1"/>
  <c r="U16"/>
  <c r="U82" s="1"/>
  <c r="T16"/>
  <c r="S16"/>
  <c r="R16"/>
  <c r="Q16"/>
  <c r="Q82" s="1"/>
  <c r="P16"/>
  <c r="O16"/>
  <c r="M16"/>
  <c r="L16"/>
  <c r="K16"/>
  <c r="J16"/>
  <c r="I16"/>
  <c r="H16"/>
  <c r="G16"/>
  <c r="F16"/>
  <c r="E16"/>
  <c r="E82" s="1"/>
  <c r="V28"/>
  <c r="AY28" s="1"/>
  <c r="V24"/>
  <c r="AY24" s="1"/>
  <c r="V22"/>
  <c r="AY22" s="1"/>
  <c r="V20"/>
  <c r="AY20" s="1"/>
  <c r="V18"/>
  <c r="AY18" s="1"/>
  <c r="P82" l="1"/>
  <c r="T82"/>
  <c r="G82"/>
  <c r="R82"/>
  <c r="F82"/>
  <c r="M82"/>
  <c r="V48"/>
  <c r="AY48" s="1"/>
  <c r="L82"/>
  <c r="H82"/>
  <c r="K32"/>
  <c r="K30" s="1"/>
  <c r="K82" s="1"/>
  <c r="V16"/>
  <c r="AY16" s="1"/>
  <c r="I82"/>
  <c r="V34"/>
  <c r="AY34" s="1"/>
  <c r="J32"/>
  <c r="Z30"/>
  <c r="AA30"/>
  <c r="AC30"/>
  <c r="AD30"/>
  <c r="AT82"/>
  <c r="AS82"/>
  <c r="AR82"/>
  <c r="AQ82"/>
  <c r="AP82"/>
  <c r="AO82"/>
  <c r="AN82"/>
  <c r="AM82"/>
  <c r="AL82"/>
  <c r="AK82"/>
  <c r="AJ82"/>
  <c r="AI82"/>
  <c r="AH82"/>
  <c r="AG82"/>
  <c r="AF82"/>
  <c r="AE82"/>
  <c r="AD82"/>
  <c r="AC82"/>
  <c r="AB82"/>
  <c r="AA82"/>
  <c r="Z82"/>
  <c r="AY78"/>
  <c r="AY76"/>
  <c r="AY74"/>
  <c r="AY62"/>
  <c r="AY58"/>
  <c r="AY54"/>
  <c r="X82"/>
  <c r="Y82"/>
  <c r="AX82" l="1"/>
  <c r="V32"/>
  <c r="AY32" s="1"/>
  <c r="AY30" s="1"/>
  <c r="J30"/>
  <c r="V30" l="1"/>
  <c r="V82" s="1"/>
  <c r="AY82" s="1"/>
  <c r="J82"/>
</calcChain>
</file>

<file path=xl/sharedStrings.xml><?xml version="1.0" encoding="utf-8"?>
<sst xmlns="http://schemas.openxmlformats.org/spreadsheetml/2006/main" count="169" uniqueCount="97">
  <si>
    <t>Сентябрь</t>
  </si>
  <si>
    <t xml:space="preserve">Октябрь </t>
  </si>
  <si>
    <t>Индекс</t>
  </si>
  <si>
    <t>Ноябрь</t>
  </si>
  <si>
    <t>Декабрь</t>
  </si>
  <si>
    <t>Январь</t>
  </si>
  <si>
    <t>Февраль</t>
  </si>
  <si>
    <t>Курс</t>
  </si>
  <si>
    <t>Виды учебной  нагрузки</t>
  </si>
  <si>
    <t>Наименование циклов, разделов, дисциплин, 
профессиональных модулей, МДК, практик</t>
  </si>
  <si>
    <t>Номера календарных недель</t>
  </si>
  <si>
    <t>Порядковые номера недель учебного года</t>
  </si>
  <si>
    <t>Март</t>
  </si>
  <si>
    <t>Апрель</t>
  </si>
  <si>
    <t>Май</t>
  </si>
  <si>
    <t>Июнь</t>
  </si>
  <si>
    <t>Всего часов</t>
  </si>
  <si>
    <t>обяз. уч.</t>
  </si>
  <si>
    <t>сам. р. с.</t>
  </si>
  <si>
    <t>П.00</t>
  </si>
  <si>
    <t>Профессиональный учебный цикл</t>
  </si>
  <si>
    <t>ПМ.00</t>
  </si>
  <si>
    <t>Профессиональные модули</t>
  </si>
  <si>
    <t>Учебная практика</t>
  </si>
  <si>
    <t>Производственная практика</t>
  </si>
  <si>
    <t>ПА.00</t>
  </si>
  <si>
    <t>Промежуточная аттестация</t>
  </si>
  <si>
    <t>ГИА.02</t>
  </si>
  <si>
    <t>Государственная итоговая аттестация</t>
  </si>
  <si>
    <t>ГИА.01</t>
  </si>
  <si>
    <t>ГИА. 02</t>
  </si>
  <si>
    <t>Подготовкак выпускной квалиф. работы</t>
  </si>
  <si>
    <t>Защита выпускной квалиф.работы</t>
  </si>
  <si>
    <t>ПМ.02</t>
  </si>
  <si>
    <t>Ручная дуговая сварка (наплавка, резка) плавящимся покрытым электродом</t>
  </si>
  <si>
    <t>МДК.02.01.</t>
  </si>
  <si>
    <t>Техника и технология ручной дуговой сварки 
(наплавки, резки) покрытыми электродами.</t>
  </si>
  <si>
    <t>УП.02</t>
  </si>
  <si>
    <t>ПП.02</t>
  </si>
  <si>
    <t>ПМ.03</t>
  </si>
  <si>
    <t>1 семестр</t>
  </si>
  <si>
    <t>Общепрофессиональный цикл</t>
  </si>
  <si>
    <t>ОП.00</t>
  </si>
  <si>
    <t>2 семестр</t>
  </si>
  <si>
    <t>МДК.06.01</t>
  </si>
  <si>
    <t xml:space="preserve"> Календарный график учебного процесса группы № 3, по профессии "Сварщик", 2020- 2021 уч. Год</t>
  </si>
  <si>
    <t>Основы инженерной графики</t>
  </si>
  <si>
    <t>ОП.01</t>
  </si>
  <si>
    <t>Основы электротехники</t>
  </si>
  <si>
    <t>Основы материаловедения</t>
  </si>
  <si>
    <t>ОП.03</t>
  </si>
  <si>
    <t>ОП.04.</t>
  </si>
  <si>
    <t>ОП.05.</t>
  </si>
  <si>
    <t>Допуски и технические измерения</t>
  </si>
  <si>
    <t>ОП.06.</t>
  </si>
  <si>
    <t>Основы экономики</t>
  </si>
  <si>
    <t>ОП.07.</t>
  </si>
  <si>
    <t>Безопасность жизнедеятельности</t>
  </si>
  <si>
    <t>ПМ.01</t>
  </si>
  <si>
    <t>Подготовительно-сварочные работы и контроль качества сварных швов после сварки</t>
  </si>
  <si>
    <t>МДК.01.01.</t>
  </si>
  <si>
    <t xml:space="preserve"> Основы технологии сварки и сварочное оборудование.</t>
  </si>
  <si>
    <t>МДК.01.02.</t>
  </si>
  <si>
    <t>Технология производства сварных конструкций</t>
  </si>
  <si>
    <t>МДК.01.03.</t>
  </si>
  <si>
    <t>Подготовительные и сборочные операции перед сваркой</t>
  </si>
  <si>
    <t>МДК.01.04.</t>
  </si>
  <si>
    <t>Контроль качества сварных соединений.</t>
  </si>
  <si>
    <t>УП.01</t>
  </si>
  <si>
    <t>Ручная дуговая сварка (наплавка) неплавящимся
 электродом в защитном газе</t>
  </si>
  <si>
    <t>МДК.03.01.</t>
  </si>
  <si>
    <t>Техника и технология ручной дуговой сварки (наплавки)</t>
  </si>
  <si>
    <t xml:space="preserve"> неплавящимся электродом в защитном газе.</t>
  </si>
  <si>
    <t>ПМ.04.</t>
  </si>
  <si>
    <t>Частично механизированная сварка (наплавка) плавлением</t>
  </si>
  <si>
    <t>МДК.04.01.</t>
  </si>
  <si>
    <t>Техника и технология частично механизированной
сварки (наплавки) плавлением в защитном газе.
сварки (наплавки) плавлением в защитном газе.</t>
  </si>
  <si>
    <t>ПМ.05</t>
  </si>
  <si>
    <t>Газовая сварка (наплавка)</t>
  </si>
  <si>
    <t>МДК.05.01</t>
  </si>
  <si>
    <t>Техника и технология газовой сварки (наплавки).</t>
  </si>
  <si>
    <t>УП.05</t>
  </si>
  <si>
    <t>ПП.05</t>
  </si>
  <si>
    <t>ПМ.06</t>
  </si>
  <si>
    <t>Термитная сварка</t>
  </si>
  <si>
    <t>Техника и технология термитной сварки.</t>
  </si>
  <si>
    <t>ПМ.07</t>
  </si>
  <si>
    <t>Сварка ручным способом с внешним источником
 нагрева деталей из полимерных материалов</t>
  </si>
  <si>
    <t>МДК.07.01</t>
  </si>
  <si>
    <t>Техника и технология сварки ручным способом с
 внешним источником полимерных материалов.</t>
  </si>
  <si>
    <t>ФК.00</t>
  </si>
  <si>
    <t xml:space="preserve">Физическая культура                            </t>
  </si>
  <si>
    <t xml:space="preserve">Консультации на учебную группу по 100 часов в год </t>
  </si>
  <si>
    <t>ПА</t>
  </si>
  <si>
    <t>ГИА</t>
  </si>
  <si>
    <t xml:space="preserve">   </t>
  </si>
  <si>
    <t>ПП01-ПП.02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</si>
</sst>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 textRotation="90"/>
    </xf>
    <xf numFmtId="0" fontId="0" fillId="3" borderId="3" xfId="0" applyFill="1" applyBorder="1" applyAlignment="1">
      <alignment horizontal="center"/>
    </xf>
    <xf numFmtId="0" fontId="0" fillId="0" borderId="5" xfId="0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1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0" fillId="0" borderId="5" xfId="0" applyBorder="1"/>
    <xf numFmtId="0" fontId="0" fillId="0" borderId="14" xfId="0" applyBorder="1"/>
    <xf numFmtId="0" fontId="0" fillId="0" borderId="2" xfId="0" applyBorder="1" applyAlignment="1">
      <alignment horizontal="center" vertical="center" textRotation="90"/>
    </xf>
    <xf numFmtId="0" fontId="0" fillId="5" borderId="1" xfId="0" applyFill="1" applyBorder="1" applyAlignment="1">
      <alignment horizontal="center"/>
    </xf>
    <xf numFmtId="0" fontId="0" fillId="2" borderId="14" xfId="0" applyFill="1" applyBorder="1"/>
    <xf numFmtId="0" fontId="0" fillId="0" borderId="14" xfId="0" applyFont="1" applyBorder="1"/>
    <xf numFmtId="0" fontId="0" fillId="0" borderId="14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1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0" fillId="0" borderId="19" xfId="0" applyBorder="1" applyAlignment="1">
      <alignment horizontal="center" vertical="center" textRotation="90"/>
    </xf>
    <xf numFmtId="0" fontId="12" fillId="0" borderId="1" xfId="0" applyFont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textRotation="90"/>
    </xf>
    <xf numFmtId="0" fontId="12" fillId="0" borderId="18" xfId="0" applyFont="1" applyBorder="1" applyAlignment="1">
      <alignment horizontal="center" vertical="center" textRotation="90"/>
    </xf>
    <xf numFmtId="0" fontId="12" fillId="0" borderId="0" xfId="0" applyFont="1"/>
    <xf numFmtId="0" fontId="0" fillId="2" borderId="0" xfId="0" applyFill="1"/>
    <xf numFmtId="0" fontId="12" fillId="4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2" fillId="0" borderId="11" xfId="0" applyFont="1" applyBorder="1"/>
    <xf numFmtId="0" fontId="0" fillId="0" borderId="2" xfId="0" applyBorder="1"/>
    <xf numFmtId="0" fontId="2" fillId="6" borderId="1" xfId="0" applyFont="1" applyFill="1" applyBorder="1" applyAlignment="1">
      <alignment horizontal="center"/>
    </xf>
    <xf numFmtId="0" fontId="0" fillId="6" borderId="1" xfId="0" applyFill="1" applyBorder="1"/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1" xfId="0" applyFill="1" applyBorder="1"/>
    <xf numFmtId="0" fontId="0" fillId="9" borderId="5" xfId="0" applyFill="1" applyBorder="1"/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9" borderId="20" xfId="0" applyFill="1" applyBorder="1"/>
    <xf numFmtId="0" fontId="0" fillId="9" borderId="14" xfId="0" applyFill="1" applyBorder="1"/>
    <xf numFmtId="0" fontId="9" fillId="0" borderId="2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6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9" fillId="0" borderId="1" xfId="0" applyFont="1" applyBorder="1"/>
    <xf numFmtId="0" fontId="9" fillId="0" borderId="1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0" fillId="0" borderId="0" xfId="0" applyFill="1"/>
    <xf numFmtId="0" fontId="0" fillId="0" borderId="0" xfId="0" applyBorder="1"/>
    <xf numFmtId="0" fontId="0" fillId="6" borderId="5" xfId="0" applyFill="1" applyBorder="1"/>
    <xf numFmtId="0" fontId="0" fillId="0" borderId="14" xfId="0" applyFill="1" applyBorder="1"/>
    <xf numFmtId="0" fontId="0" fillId="6" borderId="14" xfId="0" applyFill="1" applyBorder="1"/>
    <xf numFmtId="0" fontId="0" fillId="6" borderId="20" xfId="0" applyFill="1" applyBorder="1"/>
    <xf numFmtId="0" fontId="0" fillId="0" borderId="24" xfId="0" applyBorder="1"/>
    <xf numFmtId="0" fontId="0" fillId="0" borderId="7" xfId="0" applyBorder="1"/>
    <xf numFmtId="0" fontId="0" fillId="7" borderId="1" xfId="0" applyFill="1" applyBorder="1"/>
    <xf numFmtId="0" fontId="12" fillId="7" borderId="1" xfId="0" applyFont="1" applyFill="1" applyBorder="1"/>
    <xf numFmtId="0" fontId="12" fillId="0" borderId="1" xfId="0" applyFont="1" applyBorder="1"/>
    <xf numFmtId="0" fontId="12" fillId="0" borderId="1" xfId="0" applyFont="1" applyFill="1" applyBorder="1"/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5" xfId="0" applyFill="1" applyBorder="1"/>
    <xf numFmtId="0" fontId="0" fillId="2" borderId="20" xfId="0" applyFill="1" applyBorder="1"/>
    <xf numFmtId="0" fontId="9" fillId="2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2" fillId="2" borderId="1" xfId="0" applyFont="1" applyFill="1" applyBorder="1"/>
    <xf numFmtId="0" fontId="9" fillId="2" borderId="14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12" fillId="0" borderId="14" xfId="0" applyFont="1" applyBorder="1"/>
    <xf numFmtId="0" fontId="12" fillId="2" borderId="1" xfId="0" applyFont="1" applyFill="1" applyBorder="1" applyAlignment="1">
      <alignment horizontal="center" vertical="center"/>
    </xf>
    <xf numFmtId="0" fontId="12" fillId="6" borderId="14" xfId="0" applyFont="1" applyFill="1" applyBorder="1"/>
    <xf numFmtId="0" fontId="12" fillId="6" borderId="14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7" borderId="14" xfId="0" applyFont="1" applyFill="1" applyBorder="1" applyAlignment="1">
      <alignment horizontal="center"/>
    </xf>
    <xf numFmtId="0" fontId="12" fillId="8" borderId="14" xfId="0" applyFont="1" applyFill="1" applyBorder="1" applyAlignment="1">
      <alignment horizontal="center"/>
    </xf>
    <xf numFmtId="0" fontId="12" fillId="9" borderId="14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vertical="center"/>
    </xf>
    <xf numFmtId="0" fontId="12" fillId="8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2" fillId="3" borderId="20" xfId="0" applyFont="1" applyFill="1" applyBorder="1" applyAlignment="1">
      <alignment horizontal="center"/>
    </xf>
    <xf numFmtId="0" fontId="0" fillId="0" borderId="20" xfId="0" applyBorder="1"/>
    <xf numFmtId="0" fontId="0" fillId="0" borderId="28" xfId="0" applyBorder="1"/>
    <xf numFmtId="0" fontId="0" fillId="0" borderId="22" xfId="0" applyBorder="1"/>
    <xf numFmtId="0" fontId="12" fillId="5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6" borderId="15" xfId="0" applyFont="1" applyFill="1" applyBorder="1"/>
    <xf numFmtId="0" fontId="12" fillId="7" borderId="15" xfId="0" applyFont="1" applyFill="1" applyBorder="1" applyAlignment="1">
      <alignment horizontal="center"/>
    </xf>
    <xf numFmtId="0" fontId="12" fillId="8" borderId="15" xfId="0" applyFont="1" applyFill="1" applyBorder="1" applyAlignment="1">
      <alignment horizontal="center"/>
    </xf>
    <xf numFmtId="0" fontId="12" fillId="9" borderId="15" xfId="0" applyFont="1" applyFill="1" applyBorder="1" applyAlignment="1">
      <alignment horizontal="center"/>
    </xf>
    <xf numFmtId="0" fontId="12" fillId="9" borderId="15" xfId="0" applyFont="1" applyFill="1" applyBorder="1"/>
    <xf numFmtId="0" fontId="14" fillId="0" borderId="15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12" fillId="2" borderId="15" xfId="0" applyFont="1" applyFill="1" applyBorder="1"/>
    <xf numFmtId="0" fontId="14" fillId="2" borderId="15" xfId="0" applyFont="1" applyFill="1" applyBorder="1" applyAlignment="1">
      <alignment horizontal="center"/>
    </xf>
    <xf numFmtId="0" fontId="16" fillId="3" borderId="15" xfId="0" applyFont="1" applyFill="1" applyBorder="1" applyAlignment="1">
      <alignment horizontal="center"/>
    </xf>
    <xf numFmtId="0" fontId="12" fillId="0" borderId="15" xfId="0" applyFont="1" applyBorder="1"/>
    <xf numFmtId="0" fontId="12" fillId="0" borderId="16" xfId="0" applyFont="1" applyBorder="1"/>
    <xf numFmtId="0" fontId="14" fillId="0" borderId="2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12" fillId="6" borderId="25" xfId="0" applyFont="1" applyFill="1" applyBorder="1"/>
    <xf numFmtId="0" fontId="0" fillId="6" borderId="27" xfId="0" applyFill="1" applyBorder="1"/>
    <xf numFmtId="0" fontId="0" fillId="6" borderId="26" xfId="0" applyFill="1" applyBorder="1"/>
    <xf numFmtId="0" fontId="16" fillId="3" borderId="16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 applyAlignment="1">
      <alignment horizontal="center" vertical="center" textRotation="90"/>
    </xf>
    <xf numFmtId="0" fontId="11" fillId="6" borderId="1" xfId="0" applyFont="1" applyFill="1" applyBorder="1"/>
    <xf numFmtId="0" fontId="11" fillId="7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1" fillId="2" borderId="1" xfId="0" applyFont="1" applyFill="1" applyBorder="1"/>
    <xf numFmtId="0" fontId="17" fillId="2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1" fillId="0" borderId="1" xfId="0" applyFont="1" applyBorder="1"/>
    <xf numFmtId="0" fontId="11" fillId="5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15" fillId="9" borderId="2" xfId="0" applyFont="1" applyFill="1" applyBorder="1" applyAlignment="1">
      <alignment horizontal="center"/>
    </xf>
    <xf numFmtId="0" fontId="15" fillId="9" borderId="4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left" vertical="center"/>
    </xf>
    <xf numFmtId="0" fontId="2" fillId="9" borderId="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9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left" vertical="center"/>
    </xf>
    <xf numFmtId="0" fontId="5" fillId="9" borderId="4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left" vertical="center" wrapText="1"/>
    </xf>
    <xf numFmtId="0" fontId="8" fillId="9" borderId="2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0" borderId="2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7" fillId="8" borderId="2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left" vertical="center"/>
    </xf>
    <xf numFmtId="0" fontId="7" fillId="8" borderId="4" xfId="0" applyFont="1" applyFill="1" applyBorder="1" applyAlignment="1">
      <alignment horizontal="left" vertical="center"/>
    </xf>
    <xf numFmtId="0" fontId="0" fillId="4" borderId="17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 textRotation="90"/>
    </xf>
    <xf numFmtId="0" fontId="12" fillId="2" borderId="3" xfId="0" applyFont="1" applyFill="1" applyBorder="1" applyAlignment="1">
      <alignment horizontal="center" vertical="center" textRotation="90"/>
    </xf>
    <xf numFmtId="0" fontId="12" fillId="2" borderId="4" xfId="0" applyFont="1" applyFill="1" applyBorder="1" applyAlignment="1">
      <alignment horizontal="center" vertical="center" textRotation="90"/>
    </xf>
    <xf numFmtId="0" fontId="4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/>
    </xf>
    <xf numFmtId="0" fontId="10" fillId="0" borderId="4" xfId="0" applyFont="1" applyBorder="1" applyAlignment="1">
      <alignment horizontal="center" vertical="center" textRotation="90"/>
    </xf>
    <xf numFmtId="0" fontId="13" fillId="6" borderId="2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left" vertical="center"/>
    </xf>
    <xf numFmtId="0" fontId="14" fillId="7" borderId="4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17" fillId="0" borderId="1" xfId="0" applyNumberFormat="1" applyFont="1" applyFill="1" applyBorder="1" applyAlignment="1">
      <alignment horizontal="center"/>
    </xf>
    <xf numFmtId="0" fontId="11" fillId="9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3017"/>
  <sheetViews>
    <sheetView tabSelected="1" view="pageBreakPreview" topLeftCell="B1" zoomScale="70" zoomScaleNormal="64" zoomScaleSheetLayoutView="70" workbookViewId="0">
      <selection activeCell="AP24" sqref="AP24"/>
    </sheetView>
  </sheetViews>
  <sheetFormatPr defaultRowHeight="15"/>
  <cols>
    <col min="1" max="1" width="5.140625" customWidth="1"/>
    <col min="2" max="2" width="10.42578125" customWidth="1"/>
    <col min="3" max="3" width="50.85546875" customWidth="1"/>
    <col min="4" max="4" width="8.85546875" customWidth="1"/>
    <col min="5" max="5" width="3.7109375" style="160" customWidth="1"/>
    <col min="6" max="6" width="3.5703125" style="160" customWidth="1"/>
    <col min="7" max="8" width="3.7109375" style="160" customWidth="1"/>
    <col min="9" max="10" width="3.85546875" style="160" customWidth="1"/>
    <col min="11" max="11" width="3.5703125" style="160" customWidth="1"/>
    <col min="12" max="12" width="4.140625" bestFit="1" customWidth="1"/>
    <col min="13" max="14" width="3.7109375" customWidth="1"/>
    <col min="15" max="15" width="3.5703125" customWidth="1"/>
    <col min="16" max="16" width="3.85546875" customWidth="1"/>
    <col min="17" max="18" width="3.7109375" customWidth="1"/>
    <col min="19" max="19" width="3.5703125" customWidth="1"/>
    <col min="20" max="20" width="3.7109375" customWidth="1"/>
    <col min="21" max="21" width="3.85546875" customWidth="1"/>
    <col min="22" max="22" width="5.5703125" style="28" customWidth="1"/>
    <col min="23" max="23" width="4.85546875" style="28" customWidth="1"/>
    <col min="24" max="25" width="3.5703125" customWidth="1"/>
    <col min="26" max="29" width="3.7109375" customWidth="1"/>
    <col min="30" max="30" width="3.5703125" customWidth="1"/>
    <col min="31" max="31" width="3.7109375" customWidth="1"/>
    <col min="32" max="32" width="3.5703125" customWidth="1"/>
    <col min="33" max="33" width="3.85546875" customWidth="1"/>
    <col min="34" max="34" width="3.5703125" customWidth="1"/>
    <col min="35" max="35" width="3.7109375" customWidth="1"/>
    <col min="36" max="39" width="3.5703125" customWidth="1"/>
    <col min="40" max="40" width="3.28515625" customWidth="1"/>
    <col min="41" max="41" width="3.7109375" customWidth="1"/>
    <col min="42" max="42" width="4.28515625" customWidth="1"/>
    <col min="43" max="43" width="4" customWidth="1"/>
    <col min="44" max="44" width="3.85546875" customWidth="1"/>
    <col min="45" max="45" width="4" style="1" customWidth="1"/>
    <col min="46" max="46" width="4.28515625" style="84" customWidth="1"/>
    <col min="47" max="47" width="4.140625" customWidth="1"/>
    <col min="48" max="48" width="4.28515625" customWidth="1"/>
    <col min="49" max="49" width="3.5703125" customWidth="1"/>
    <col min="50" max="50" width="4.42578125" style="28" customWidth="1"/>
    <col min="51" max="51" width="6.85546875" style="125" customWidth="1"/>
  </cols>
  <sheetData>
    <row r="1" spans="1:51">
      <c r="AS1" s="90"/>
    </row>
    <row r="2" spans="1:51" ht="18.75">
      <c r="A2" s="223" t="s">
        <v>45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</row>
    <row r="3" spans="1:51" ht="15" customHeight="1">
      <c r="A3" s="231" t="s">
        <v>7</v>
      </c>
      <c r="B3" s="231" t="s">
        <v>2</v>
      </c>
      <c r="C3" s="254" t="s">
        <v>9</v>
      </c>
      <c r="D3" s="257" t="s">
        <v>8</v>
      </c>
      <c r="E3" s="229">
        <v>2020</v>
      </c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4"/>
      <c r="X3" s="229">
        <v>2021</v>
      </c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34" t="s">
        <v>16</v>
      </c>
    </row>
    <row r="4" spans="1:51">
      <c r="A4" s="232"/>
      <c r="B4" s="232"/>
      <c r="C4" s="255"/>
      <c r="D4" s="258"/>
      <c r="E4" s="266" t="s">
        <v>0</v>
      </c>
      <c r="F4" s="267"/>
      <c r="G4" s="267"/>
      <c r="H4" s="267"/>
      <c r="I4" s="268"/>
      <c r="J4" s="224" t="s">
        <v>1</v>
      </c>
      <c r="K4" s="225"/>
      <c r="L4" s="225"/>
      <c r="M4" s="225"/>
      <c r="N4" s="224" t="s">
        <v>3</v>
      </c>
      <c r="O4" s="225"/>
      <c r="P4" s="225"/>
      <c r="Q4" s="225"/>
      <c r="R4" s="226"/>
      <c r="S4" s="237" t="s">
        <v>4</v>
      </c>
      <c r="T4" s="237"/>
      <c r="U4" s="237"/>
      <c r="V4" s="238"/>
      <c r="W4" s="25"/>
      <c r="X4" s="230" t="s">
        <v>5</v>
      </c>
      <c r="Y4" s="230"/>
      <c r="Z4" s="230"/>
      <c r="AA4" s="239"/>
      <c r="AB4" s="249" t="s">
        <v>6</v>
      </c>
      <c r="AC4" s="247"/>
      <c r="AD4" s="247"/>
      <c r="AE4" s="247"/>
      <c r="AF4" s="247" t="s">
        <v>12</v>
      </c>
      <c r="AG4" s="247"/>
      <c r="AH4" s="247"/>
      <c r="AI4" s="247"/>
      <c r="AJ4" s="248"/>
      <c r="AK4" s="224" t="s">
        <v>13</v>
      </c>
      <c r="AL4" s="225"/>
      <c r="AM4" s="225"/>
      <c r="AN4" s="225"/>
      <c r="AO4" s="230" t="s">
        <v>14</v>
      </c>
      <c r="AP4" s="230"/>
      <c r="AQ4" s="230"/>
      <c r="AR4" s="230"/>
      <c r="AS4" s="230"/>
      <c r="AT4" s="230" t="s">
        <v>15</v>
      </c>
      <c r="AU4" s="230"/>
      <c r="AV4" s="230"/>
      <c r="AW4" s="230"/>
      <c r="AX4" s="30"/>
      <c r="AY4" s="234"/>
    </row>
    <row r="5" spans="1:51">
      <c r="A5" s="232"/>
      <c r="B5" s="232"/>
      <c r="C5" s="255"/>
      <c r="D5" s="258"/>
      <c r="E5" s="172">
        <v>31</v>
      </c>
      <c r="F5" s="269">
        <v>7</v>
      </c>
      <c r="G5" s="269">
        <v>14</v>
      </c>
      <c r="H5" s="269">
        <v>21</v>
      </c>
      <c r="I5" s="270">
        <v>28</v>
      </c>
      <c r="J5" s="269">
        <v>5</v>
      </c>
      <c r="K5" s="269">
        <v>12</v>
      </c>
      <c r="L5" s="31">
        <v>19</v>
      </c>
      <c r="M5" s="31">
        <v>26</v>
      </c>
      <c r="N5" s="31">
        <v>2</v>
      </c>
      <c r="O5" s="31">
        <v>9</v>
      </c>
      <c r="P5" s="31">
        <v>16</v>
      </c>
      <c r="Q5" s="31">
        <v>23</v>
      </c>
      <c r="R5" s="31">
        <v>30</v>
      </c>
      <c r="S5" s="31">
        <v>7</v>
      </c>
      <c r="T5" s="31">
        <v>14</v>
      </c>
      <c r="U5" s="4">
        <v>21</v>
      </c>
      <c r="V5" s="117">
        <v>28</v>
      </c>
      <c r="W5" s="250" t="s">
        <v>40</v>
      </c>
      <c r="X5" s="16">
        <v>4</v>
      </c>
      <c r="Y5" s="16">
        <v>11</v>
      </c>
      <c r="Z5" s="9">
        <v>18</v>
      </c>
      <c r="AA5" s="31">
        <v>25</v>
      </c>
      <c r="AB5" s="31">
        <v>1</v>
      </c>
      <c r="AC5" s="31">
        <v>8</v>
      </c>
      <c r="AD5" s="9">
        <v>15</v>
      </c>
      <c r="AE5" s="9">
        <v>22</v>
      </c>
      <c r="AF5" s="9">
        <v>1</v>
      </c>
      <c r="AG5" s="9">
        <v>8</v>
      </c>
      <c r="AH5" s="9">
        <v>15</v>
      </c>
      <c r="AI5" s="9">
        <v>22</v>
      </c>
      <c r="AJ5" s="9">
        <v>29</v>
      </c>
      <c r="AK5" s="9">
        <v>5</v>
      </c>
      <c r="AL5" s="9">
        <v>12</v>
      </c>
      <c r="AM5" s="9">
        <v>19</v>
      </c>
      <c r="AN5" s="20">
        <v>26</v>
      </c>
      <c r="AO5" s="9">
        <v>3</v>
      </c>
      <c r="AP5" s="9">
        <v>10</v>
      </c>
      <c r="AQ5" s="9">
        <v>17</v>
      </c>
      <c r="AR5" s="34">
        <v>24</v>
      </c>
      <c r="AS5" s="33">
        <v>31</v>
      </c>
      <c r="AT5" s="19">
        <v>7</v>
      </c>
      <c r="AU5" s="9">
        <v>14</v>
      </c>
      <c r="AV5" s="9">
        <v>21</v>
      </c>
      <c r="AW5" s="24">
        <v>28</v>
      </c>
      <c r="AX5" s="250" t="s">
        <v>43</v>
      </c>
      <c r="AY5" s="234"/>
    </row>
    <row r="6" spans="1:51">
      <c r="A6" s="232"/>
      <c r="B6" s="232"/>
      <c r="C6" s="255"/>
      <c r="D6" s="258"/>
      <c r="E6" s="173">
        <v>1</v>
      </c>
      <c r="F6" s="269">
        <v>8</v>
      </c>
      <c r="G6" s="269">
        <v>15</v>
      </c>
      <c r="H6" s="269">
        <v>22</v>
      </c>
      <c r="I6" s="269">
        <v>29</v>
      </c>
      <c r="J6" s="269">
        <v>6</v>
      </c>
      <c r="K6" s="269">
        <v>13</v>
      </c>
      <c r="L6" s="31">
        <v>20</v>
      </c>
      <c r="M6" s="31">
        <v>27</v>
      </c>
      <c r="N6" s="31">
        <v>3</v>
      </c>
      <c r="O6" s="31">
        <v>10</v>
      </c>
      <c r="P6" s="31">
        <v>17</v>
      </c>
      <c r="Q6" s="31">
        <v>24</v>
      </c>
      <c r="R6" s="31">
        <v>1</v>
      </c>
      <c r="S6" s="31">
        <v>8</v>
      </c>
      <c r="T6" s="31">
        <v>15</v>
      </c>
      <c r="U6" s="4">
        <v>22</v>
      </c>
      <c r="V6" s="135">
        <v>29</v>
      </c>
      <c r="W6" s="251"/>
      <c r="X6" s="16">
        <v>5</v>
      </c>
      <c r="Y6" s="9">
        <v>12</v>
      </c>
      <c r="Z6" s="9">
        <v>19</v>
      </c>
      <c r="AA6" s="31">
        <v>26</v>
      </c>
      <c r="AB6" s="31">
        <v>2</v>
      </c>
      <c r="AC6" s="31">
        <v>9</v>
      </c>
      <c r="AD6" s="9">
        <v>16</v>
      </c>
      <c r="AE6" s="9">
        <v>23</v>
      </c>
      <c r="AF6" s="9">
        <v>2</v>
      </c>
      <c r="AG6" s="9">
        <v>9</v>
      </c>
      <c r="AH6" s="9">
        <v>16</v>
      </c>
      <c r="AI6" s="9">
        <v>23</v>
      </c>
      <c r="AJ6" s="9">
        <v>30</v>
      </c>
      <c r="AK6" s="9">
        <v>6</v>
      </c>
      <c r="AL6" s="9">
        <v>13</v>
      </c>
      <c r="AM6" s="9">
        <v>20</v>
      </c>
      <c r="AN6" s="9">
        <v>27</v>
      </c>
      <c r="AO6" s="9">
        <v>4</v>
      </c>
      <c r="AP6" s="9">
        <v>11</v>
      </c>
      <c r="AQ6" s="9">
        <v>18</v>
      </c>
      <c r="AR6" s="34">
        <v>25</v>
      </c>
      <c r="AS6" s="33">
        <v>1</v>
      </c>
      <c r="AT6" s="19">
        <v>8</v>
      </c>
      <c r="AU6" s="9">
        <v>15</v>
      </c>
      <c r="AV6" s="9">
        <v>22</v>
      </c>
      <c r="AW6" s="24">
        <v>29</v>
      </c>
      <c r="AX6" s="251"/>
      <c r="AY6" s="234"/>
    </row>
    <row r="7" spans="1:51">
      <c r="A7" s="232"/>
      <c r="B7" s="232"/>
      <c r="C7" s="255"/>
      <c r="D7" s="258"/>
      <c r="E7" s="173">
        <v>2</v>
      </c>
      <c r="F7" s="269">
        <v>9</v>
      </c>
      <c r="G7" s="269">
        <v>16</v>
      </c>
      <c r="H7" s="269">
        <v>23</v>
      </c>
      <c r="I7" s="269">
        <v>30</v>
      </c>
      <c r="J7" s="269">
        <v>7</v>
      </c>
      <c r="K7" s="269">
        <v>14</v>
      </c>
      <c r="L7" s="31">
        <v>21</v>
      </c>
      <c r="M7" s="31">
        <v>28</v>
      </c>
      <c r="N7" s="31">
        <v>4</v>
      </c>
      <c r="O7" s="31">
        <v>11</v>
      </c>
      <c r="P7" s="31">
        <v>18</v>
      </c>
      <c r="Q7" s="31">
        <v>25</v>
      </c>
      <c r="R7" s="31">
        <v>2</v>
      </c>
      <c r="S7" s="31">
        <v>9</v>
      </c>
      <c r="T7" s="31">
        <v>16</v>
      </c>
      <c r="U7" s="4">
        <v>23</v>
      </c>
      <c r="V7" s="135">
        <v>30</v>
      </c>
      <c r="W7" s="251"/>
      <c r="X7" s="16">
        <v>6</v>
      </c>
      <c r="Y7" s="9">
        <v>13</v>
      </c>
      <c r="Z7" s="9">
        <v>20</v>
      </c>
      <c r="AA7" s="31">
        <v>27</v>
      </c>
      <c r="AB7" s="31">
        <v>3</v>
      </c>
      <c r="AC7" s="31">
        <v>10</v>
      </c>
      <c r="AD7" s="9">
        <v>17</v>
      </c>
      <c r="AE7" s="9">
        <v>24</v>
      </c>
      <c r="AF7" s="9">
        <v>3</v>
      </c>
      <c r="AG7" s="9">
        <v>10</v>
      </c>
      <c r="AH7" s="9">
        <v>17</v>
      </c>
      <c r="AI7" s="9">
        <v>24</v>
      </c>
      <c r="AJ7" s="9">
        <v>31</v>
      </c>
      <c r="AK7" s="9">
        <v>7</v>
      </c>
      <c r="AL7" s="9">
        <v>14</v>
      </c>
      <c r="AM7" s="9">
        <v>21</v>
      </c>
      <c r="AN7" s="9">
        <v>28</v>
      </c>
      <c r="AO7" s="9">
        <v>5</v>
      </c>
      <c r="AP7" s="9">
        <v>12</v>
      </c>
      <c r="AQ7" s="9">
        <v>19</v>
      </c>
      <c r="AR7" s="34">
        <v>26</v>
      </c>
      <c r="AS7" s="33">
        <v>2</v>
      </c>
      <c r="AT7" s="19">
        <v>9</v>
      </c>
      <c r="AU7" s="9">
        <v>16</v>
      </c>
      <c r="AV7" s="9">
        <v>23</v>
      </c>
      <c r="AW7" s="24">
        <v>30</v>
      </c>
      <c r="AX7" s="251"/>
      <c r="AY7" s="234"/>
    </row>
    <row r="8" spans="1:51">
      <c r="A8" s="232"/>
      <c r="B8" s="232"/>
      <c r="C8" s="255"/>
      <c r="D8" s="258"/>
      <c r="E8" s="173">
        <v>3</v>
      </c>
      <c r="F8" s="269">
        <v>10</v>
      </c>
      <c r="G8" s="269">
        <v>17</v>
      </c>
      <c r="H8" s="269">
        <v>24</v>
      </c>
      <c r="I8" s="269">
        <v>1</v>
      </c>
      <c r="J8" s="269">
        <v>8</v>
      </c>
      <c r="K8" s="269">
        <v>15</v>
      </c>
      <c r="L8" s="31">
        <v>22</v>
      </c>
      <c r="M8" s="31">
        <v>29</v>
      </c>
      <c r="N8" s="31">
        <v>5</v>
      </c>
      <c r="O8" s="31">
        <v>12</v>
      </c>
      <c r="P8" s="31">
        <v>19</v>
      </c>
      <c r="Q8" s="31">
        <v>26</v>
      </c>
      <c r="R8" s="31">
        <v>3</v>
      </c>
      <c r="S8" s="31">
        <v>10</v>
      </c>
      <c r="T8" s="31">
        <v>17</v>
      </c>
      <c r="U8" s="4">
        <v>24</v>
      </c>
      <c r="V8" s="135">
        <v>31</v>
      </c>
      <c r="W8" s="251"/>
      <c r="X8" s="16">
        <v>7</v>
      </c>
      <c r="Y8" s="9">
        <v>14</v>
      </c>
      <c r="Z8" s="9">
        <v>21</v>
      </c>
      <c r="AA8" s="31">
        <v>28</v>
      </c>
      <c r="AB8" s="31">
        <v>4</v>
      </c>
      <c r="AC8" s="31">
        <v>11</v>
      </c>
      <c r="AD8" s="9">
        <v>18</v>
      </c>
      <c r="AE8" s="9">
        <v>25</v>
      </c>
      <c r="AF8" s="9">
        <v>4</v>
      </c>
      <c r="AG8" s="9">
        <v>11</v>
      </c>
      <c r="AH8" s="9">
        <v>18</v>
      </c>
      <c r="AI8" s="9">
        <v>25</v>
      </c>
      <c r="AJ8" s="9">
        <v>1</v>
      </c>
      <c r="AK8" s="9">
        <v>8</v>
      </c>
      <c r="AL8" s="9">
        <v>15</v>
      </c>
      <c r="AM8" s="9">
        <v>22</v>
      </c>
      <c r="AN8" s="9">
        <v>29</v>
      </c>
      <c r="AO8" s="9">
        <v>6</v>
      </c>
      <c r="AP8" s="9">
        <v>13</v>
      </c>
      <c r="AQ8" s="9">
        <v>20</v>
      </c>
      <c r="AR8" s="34">
        <v>27</v>
      </c>
      <c r="AS8" s="33">
        <v>3</v>
      </c>
      <c r="AT8" s="19">
        <v>10</v>
      </c>
      <c r="AU8" s="9">
        <v>17</v>
      </c>
      <c r="AV8" s="9">
        <v>24</v>
      </c>
      <c r="AW8" s="16">
        <v>1</v>
      </c>
      <c r="AX8" s="251"/>
      <c r="AY8" s="234"/>
    </row>
    <row r="9" spans="1:51">
      <c r="A9" s="232"/>
      <c r="B9" s="232"/>
      <c r="C9" s="255"/>
      <c r="D9" s="258"/>
      <c r="E9" s="173">
        <v>4</v>
      </c>
      <c r="F9" s="269">
        <v>11</v>
      </c>
      <c r="G9" s="269">
        <v>18</v>
      </c>
      <c r="H9" s="269">
        <v>25</v>
      </c>
      <c r="I9" s="269">
        <v>2</v>
      </c>
      <c r="J9" s="269">
        <v>9</v>
      </c>
      <c r="K9" s="269">
        <v>16</v>
      </c>
      <c r="L9" s="31">
        <v>23</v>
      </c>
      <c r="M9" s="31">
        <v>30</v>
      </c>
      <c r="N9" s="31">
        <v>6</v>
      </c>
      <c r="O9" s="31">
        <v>13</v>
      </c>
      <c r="P9" s="31">
        <v>20</v>
      </c>
      <c r="Q9" s="31">
        <v>27</v>
      </c>
      <c r="R9" s="31">
        <v>4</v>
      </c>
      <c r="S9" s="31">
        <v>11</v>
      </c>
      <c r="T9" s="31">
        <v>18</v>
      </c>
      <c r="U9" s="4">
        <v>25</v>
      </c>
      <c r="V9" s="135">
        <v>1</v>
      </c>
      <c r="W9" s="251"/>
      <c r="X9" s="16">
        <v>8</v>
      </c>
      <c r="Y9" s="4">
        <v>15</v>
      </c>
      <c r="Z9" s="9">
        <v>22</v>
      </c>
      <c r="AA9" s="31">
        <v>29</v>
      </c>
      <c r="AB9" s="31">
        <v>5</v>
      </c>
      <c r="AC9" s="31">
        <v>12</v>
      </c>
      <c r="AD9" s="9">
        <v>19</v>
      </c>
      <c r="AE9" s="9">
        <v>26</v>
      </c>
      <c r="AF9" s="9">
        <v>5</v>
      </c>
      <c r="AG9" s="9">
        <v>12</v>
      </c>
      <c r="AH9" s="9">
        <v>19</v>
      </c>
      <c r="AI9" s="9">
        <v>26</v>
      </c>
      <c r="AJ9" s="9">
        <v>2</v>
      </c>
      <c r="AK9" s="9">
        <v>9</v>
      </c>
      <c r="AL9" s="9">
        <v>16</v>
      </c>
      <c r="AM9" s="9">
        <v>23</v>
      </c>
      <c r="AN9" s="9">
        <v>30</v>
      </c>
      <c r="AO9" s="9">
        <v>7</v>
      </c>
      <c r="AP9" s="9">
        <v>14</v>
      </c>
      <c r="AQ9" s="9">
        <v>21</v>
      </c>
      <c r="AR9" s="34">
        <v>28</v>
      </c>
      <c r="AS9" s="33">
        <v>4</v>
      </c>
      <c r="AT9" s="19">
        <v>11</v>
      </c>
      <c r="AU9" s="9">
        <v>18</v>
      </c>
      <c r="AV9" s="9">
        <v>25</v>
      </c>
      <c r="AW9" s="16">
        <v>2</v>
      </c>
      <c r="AX9" s="251"/>
      <c r="AY9" s="234"/>
    </row>
    <row r="10" spans="1:51">
      <c r="A10" s="232"/>
      <c r="B10" s="232"/>
      <c r="C10" s="255"/>
      <c r="D10" s="258"/>
      <c r="E10" s="32">
        <v>5</v>
      </c>
      <c r="F10" s="32">
        <v>12</v>
      </c>
      <c r="G10" s="32">
        <v>19</v>
      </c>
      <c r="H10" s="32">
        <v>26</v>
      </c>
      <c r="I10" s="32">
        <v>3</v>
      </c>
      <c r="J10" s="32">
        <v>10</v>
      </c>
      <c r="K10" s="32">
        <v>17</v>
      </c>
      <c r="L10" s="2">
        <v>24</v>
      </c>
      <c r="M10" s="2">
        <v>31</v>
      </c>
      <c r="N10" s="2">
        <v>7</v>
      </c>
      <c r="O10" s="2">
        <v>14</v>
      </c>
      <c r="P10" s="2">
        <v>21</v>
      </c>
      <c r="Q10" s="2">
        <v>28</v>
      </c>
      <c r="R10" s="2">
        <v>5</v>
      </c>
      <c r="S10" s="2">
        <v>12</v>
      </c>
      <c r="T10" s="2">
        <v>19</v>
      </c>
      <c r="U10" s="2">
        <v>26</v>
      </c>
      <c r="V10" s="136">
        <v>2</v>
      </c>
      <c r="W10" s="251"/>
      <c r="X10" s="2">
        <v>9</v>
      </c>
      <c r="Y10" s="2">
        <v>16</v>
      </c>
      <c r="Z10" s="2">
        <v>23</v>
      </c>
      <c r="AA10" s="2">
        <v>30</v>
      </c>
      <c r="AB10" s="2">
        <v>6</v>
      </c>
      <c r="AC10" s="2">
        <v>13</v>
      </c>
      <c r="AD10" s="2">
        <v>20</v>
      </c>
      <c r="AE10" s="2">
        <v>27</v>
      </c>
      <c r="AF10" s="2">
        <v>6</v>
      </c>
      <c r="AG10" s="2">
        <v>13</v>
      </c>
      <c r="AH10" s="2">
        <v>20</v>
      </c>
      <c r="AI10" s="2">
        <v>27</v>
      </c>
      <c r="AJ10" s="2">
        <v>3</v>
      </c>
      <c r="AK10" s="2">
        <v>10</v>
      </c>
      <c r="AL10" s="2">
        <v>17</v>
      </c>
      <c r="AM10" s="2">
        <v>24</v>
      </c>
      <c r="AN10" s="2">
        <v>1</v>
      </c>
      <c r="AO10" s="2">
        <v>8</v>
      </c>
      <c r="AP10" s="2">
        <v>15</v>
      </c>
      <c r="AQ10" s="2">
        <v>22</v>
      </c>
      <c r="AR10" s="76">
        <v>29</v>
      </c>
      <c r="AS10" s="2">
        <v>5</v>
      </c>
      <c r="AT10" s="75">
        <v>12</v>
      </c>
      <c r="AU10" s="2">
        <v>19</v>
      </c>
      <c r="AV10" s="2">
        <v>26</v>
      </c>
      <c r="AW10" s="2">
        <v>3</v>
      </c>
      <c r="AX10" s="251"/>
      <c r="AY10" s="234"/>
    </row>
    <row r="11" spans="1:51">
      <c r="A11" s="232"/>
      <c r="B11" s="232"/>
      <c r="C11" s="255"/>
      <c r="D11" s="258"/>
      <c r="E11" s="174">
        <v>6</v>
      </c>
      <c r="F11" s="32">
        <v>13</v>
      </c>
      <c r="G11" s="32">
        <v>20</v>
      </c>
      <c r="H11" s="32">
        <v>27</v>
      </c>
      <c r="I11" s="174">
        <v>4</v>
      </c>
      <c r="J11" s="174">
        <v>11</v>
      </c>
      <c r="K11" s="174">
        <v>18</v>
      </c>
      <c r="L11" s="3">
        <v>25</v>
      </c>
      <c r="M11" s="3">
        <v>1</v>
      </c>
      <c r="N11" s="3">
        <v>8</v>
      </c>
      <c r="O11" s="3">
        <v>15</v>
      </c>
      <c r="P11" s="3">
        <v>22</v>
      </c>
      <c r="Q11" s="3">
        <v>29</v>
      </c>
      <c r="R11" s="3">
        <v>6</v>
      </c>
      <c r="S11" s="3">
        <v>13</v>
      </c>
      <c r="T11" s="3">
        <v>20</v>
      </c>
      <c r="U11" s="3">
        <v>27</v>
      </c>
      <c r="V11" s="137">
        <v>3</v>
      </c>
      <c r="W11" s="252"/>
      <c r="X11" s="3">
        <v>10</v>
      </c>
      <c r="Y11" s="3">
        <v>17</v>
      </c>
      <c r="Z11" s="3">
        <v>24</v>
      </c>
      <c r="AA11" s="2">
        <v>31</v>
      </c>
      <c r="AB11" s="2">
        <v>7</v>
      </c>
      <c r="AC11" s="2">
        <v>14</v>
      </c>
      <c r="AD11" s="2">
        <v>21</v>
      </c>
      <c r="AE11" s="2">
        <v>28</v>
      </c>
      <c r="AF11" s="6">
        <v>7</v>
      </c>
      <c r="AG11" s="2">
        <v>14</v>
      </c>
      <c r="AH11" s="2">
        <v>21</v>
      </c>
      <c r="AI11" s="2">
        <v>28</v>
      </c>
      <c r="AJ11" s="2">
        <v>4</v>
      </c>
      <c r="AK11" s="2">
        <v>11</v>
      </c>
      <c r="AL11" s="2">
        <v>18</v>
      </c>
      <c r="AM11" s="2">
        <v>25</v>
      </c>
      <c r="AN11" s="2">
        <v>2</v>
      </c>
      <c r="AO11" s="2">
        <v>9</v>
      </c>
      <c r="AP11" s="2">
        <v>16</v>
      </c>
      <c r="AQ11" s="2">
        <v>23</v>
      </c>
      <c r="AR11" s="76">
        <v>30</v>
      </c>
      <c r="AS11" s="2">
        <v>6</v>
      </c>
      <c r="AT11" s="75">
        <v>13</v>
      </c>
      <c r="AU11" s="2">
        <v>20</v>
      </c>
      <c r="AV11" s="2">
        <v>27</v>
      </c>
      <c r="AW11" s="2">
        <v>4</v>
      </c>
      <c r="AX11" s="252"/>
      <c r="AY11" s="234"/>
    </row>
    <row r="12" spans="1:51">
      <c r="A12" s="232"/>
      <c r="B12" s="232"/>
      <c r="C12" s="255"/>
      <c r="D12" s="258"/>
      <c r="E12" s="227" t="s">
        <v>10</v>
      </c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34"/>
    </row>
    <row r="13" spans="1:51" ht="18.75" customHeight="1">
      <c r="A13" s="232"/>
      <c r="B13" s="232"/>
      <c r="C13" s="255"/>
      <c r="D13" s="258"/>
      <c r="E13" s="161">
        <v>36</v>
      </c>
      <c r="F13" s="161">
        <v>37</v>
      </c>
      <c r="G13" s="161">
        <v>38</v>
      </c>
      <c r="H13" s="161">
        <v>39</v>
      </c>
      <c r="I13" s="161">
        <v>40</v>
      </c>
      <c r="J13" s="161">
        <v>41</v>
      </c>
      <c r="K13" s="161">
        <v>42</v>
      </c>
      <c r="L13" s="5">
        <v>43</v>
      </c>
      <c r="M13" s="5">
        <v>44</v>
      </c>
      <c r="N13" s="5">
        <v>45</v>
      </c>
      <c r="O13" s="5">
        <v>46</v>
      </c>
      <c r="P13" s="5">
        <v>47</v>
      </c>
      <c r="Q13" s="5">
        <v>48</v>
      </c>
      <c r="R13" s="5" t="s">
        <v>95</v>
      </c>
      <c r="S13" s="5">
        <v>50</v>
      </c>
      <c r="T13" s="5">
        <v>51</v>
      </c>
      <c r="U13" s="5">
        <v>52</v>
      </c>
      <c r="V13" s="26">
        <v>53</v>
      </c>
      <c r="W13" s="26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5">
        <v>6</v>
      </c>
      <c r="AD13" s="5">
        <v>7</v>
      </c>
      <c r="AE13" s="5">
        <v>8</v>
      </c>
      <c r="AF13" s="5">
        <v>9</v>
      </c>
      <c r="AG13" s="5">
        <v>10</v>
      </c>
      <c r="AH13" s="5">
        <v>11</v>
      </c>
      <c r="AI13" s="5">
        <v>12</v>
      </c>
      <c r="AJ13" s="5">
        <v>13</v>
      </c>
      <c r="AK13" s="5">
        <v>14</v>
      </c>
      <c r="AL13" s="5">
        <v>15</v>
      </c>
      <c r="AM13" s="5">
        <v>16</v>
      </c>
      <c r="AN13" s="5">
        <v>17</v>
      </c>
      <c r="AO13" s="5">
        <v>18</v>
      </c>
      <c r="AP13" s="5">
        <v>19</v>
      </c>
      <c r="AQ13" s="5">
        <v>20</v>
      </c>
      <c r="AR13" s="7">
        <v>21</v>
      </c>
      <c r="AS13" s="5">
        <v>22</v>
      </c>
      <c r="AT13" s="22">
        <v>23</v>
      </c>
      <c r="AU13" s="5">
        <v>24</v>
      </c>
      <c r="AV13" s="5">
        <v>25</v>
      </c>
      <c r="AW13" s="5">
        <v>26</v>
      </c>
      <c r="AX13" s="26"/>
      <c r="AY13" s="234"/>
    </row>
    <row r="14" spans="1:51" ht="15.75" thickBot="1">
      <c r="A14" s="232"/>
      <c r="B14" s="232"/>
      <c r="C14" s="255"/>
      <c r="D14" s="258"/>
      <c r="E14" s="235" t="s">
        <v>11</v>
      </c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  <c r="AL14" s="236"/>
      <c r="AM14" s="236"/>
      <c r="AN14" s="236"/>
      <c r="AO14" s="236"/>
      <c r="AP14" s="236"/>
      <c r="AQ14" s="236"/>
      <c r="AR14" s="236"/>
      <c r="AS14" s="236"/>
      <c r="AT14" s="236"/>
      <c r="AU14" s="236"/>
      <c r="AV14" s="236"/>
      <c r="AW14" s="236"/>
      <c r="AX14" s="236"/>
      <c r="AY14" s="234"/>
    </row>
    <row r="15" spans="1:51" ht="19.5" customHeight="1" thickBot="1">
      <c r="A15" s="233"/>
      <c r="B15" s="233"/>
      <c r="C15" s="256"/>
      <c r="D15" s="259"/>
      <c r="E15" s="161">
        <v>1</v>
      </c>
      <c r="F15" s="161">
        <v>2</v>
      </c>
      <c r="G15" s="161">
        <v>3</v>
      </c>
      <c r="H15" s="161">
        <v>4</v>
      </c>
      <c r="I15" s="161">
        <v>5</v>
      </c>
      <c r="J15" s="161">
        <v>6</v>
      </c>
      <c r="K15" s="161">
        <v>7</v>
      </c>
      <c r="L15" s="5">
        <v>8</v>
      </c>
      <c r="M15" s="5">
        <v>9</v>
      </c>
      <c r="N15" s="5">
        <v>10</v>
      </c>
      <c r="O15" s="5">
        <v>11</v>
      </c>
      <c r="P15" s="5">
        <v>12</v>
      </c>
      <c r="Q15" s="5">
        <v>13</v>
      </c>
      <c r="R15" s="5">
        <v>14</v>
      </c>
      <c r="S15" s="5">
        <v>15</v>
      </c>
      <c r="T15" s="15">
        <v>16</v>
      </c>
      <c r="U15" s="21">
        <v>17</v>
      </c>
      <c r="V15" s="27">
        <v>18</v>
      </c>
      <c r="W15" s="27"/>
      <c r="X15" s="23">
        <v>19</v>
      </c>
      <c r="Y15" s="22">
        <v>20</v>
      </c>
      <c r="Z15" s="5">
        <v>21</v>
      </c>
      <c r="AA15" s="5">
        <v>22</v>
      </c>
      <c r="AB15" s="5">
        <v>23</v>
      </c>
      <c r="AC15" s="5">
        <v>24</v>
      </c>
      <c r="AD15" s="5">
        <v>25</v>
      </c>
      <c r="AE15" s="5">
        <v>26</v>
      </c>
      <c r="AF15" s="5">
        <v>27</v>
      </c>
      <c r="AG15" s="5">
        <v>28</v>
      </c>
      <c r="AH15" s="5">
        <v>29</v>
      </c>
      <c r="AI15" s="5">
        <v>30</v>
      </c>
      <c r="AJ15" s="5">
        <v>31</v>
      </c>
      <c r="AK15" s="5">
        <v>32</v>
      </c>
      <c r="AL15" s="15">
        <v>33</v>
      </c>
      <c r="AM15" s="15">
        <v>34</v>
      </c>
      <c r="AN15" s="5">
        <v>35</v>
      </c>
      <c r="AO15" s="5">
        <v>36</v>
      </c>
      <c r="AP15" s="15">
        <v>37</v>
      </c>
      <c r="AQ15" s="15">
        <v>38</v>
      </c>
      <c r="AR15" s="21">
        <v>39</v>
      </c>
      <c r="AS15" s="5">
        <v>40</v>
      </c>
      <c r="AT15" s="22">
        <v>41</v>
      </c>
      <c r="AU15" s="5">
        <v>42</v>
      </c>
      <c r="AV15" s="5">
        <v>43</v>
      </c>
      <c r="AW15" s="7">
        <v>44</v>
      </c>
      <c r="AX15" s="26"/>
      <c r="AY15" s="234"/>
    </row>
    <row r="16" spans="1:51" ht="18.75" customHeight="1">
      <c r="A16" s="232"/>
      <c r="B16" s="260" t="s">
        <v>42</v>
      </c>
      <c r="C16" s="253" t="s">
        <v>41</v>
      </c>
      <c r="D16" s="42" t="s">
        <v>17</v>
      </c>
      <c r="E16" s="162">
        <f>E18+E20+E22+E24+E26+E28</f>
        <v>6</v>
      </c>
      <c r="F16" s="162">
        <f t="shared" ref="F16:U16" si="0">F18+F20+F22+F24+F26+F28</f>
        <v>8</v>
      </c>
      <c r="G16" s="162">
        <f t="shared" si="0"/>
        <v>6</v>
      </c>
      <c r="H16" s="162">
        <f t="shared" si="0"/>
        <v>6</v>
      </c>
      <c r="I16" s="162">
        <f t="shared" si="0"/>
        <v>6</v>
      </c>
      <c r="J16" s="162">
        <f t="shared" si="0"/>
        <v>6</v>
      </c>
      <c r="K16" s="162">
        <f t="shared" si="0"/>
        <v>7</v>
      </c>
      <c r="L16" s="43">
        <f t="shared" si="0"/>
        <v>7</v>
      </c>
      <c r="M16" s="43">
        <f t="shared" si="0"/>
        <v>7</v>
      </c>
      <c r="N16" s="43">
        <f t="shared" si="0"/>
        <v>7</v>
      </c>
      <c r="O16" s="43">
        <f t="shared" si="0"/>
        <v>6</v>
      </c>
      <c r="P16" s="43">
        <f t="shared" si="0"/>
        <v>6</v>
      </c>
      <c r="Q16" s="43">
        <f t="shared" si="0"/>
        <v>8</v>
      </c>
      <c r="R16" s="43">
        <f t="shared" si="0"/>
        <v>8</v>
      </c>
      <c r="S16" s="85">
        <f t="shared" si="0"/>
        <v>8</v>
      </c>
      <c r="T16" s="43">
        <f t="shared" si="0"/>
        <v>6</v>
      </c>
      <c r="U16" s="85">
        <f t="shared" si="0"/>
        <v>0</v>
      </c>
      <c r="V16" s="153">
        <f>SUM(E16:U16)</f>
        <v>108</v>
      </c>
      <c r="W16" s="154"/>
      <c r="X16" s="155"/>
      <c r="Y16" s="87">
        <f>Y18+Y20+Y22+Y24+Y26+Y28</f>
        <v>0</v>
      </c>
      <c r="Z16" s="87">
        <f t="shared" ref="Z16:AW16" si="1">Z18+Z20+Z22+Z24+Z26+Z28</f>
        <v>0</v>
      </c>
      <c r="AA16" s="87">
        <f t="shared" si="1"/>
        <v>0</v>
      </c>
      <c r="AB16" s="87">
        <f t="shared" si="1"/>
        <v>0</v>
      </c>
      <c r="AC16" s="87">
        <f t="shared" si="1"/>
        <v>0</v>
      </c>
      <c r="AD16" s="87">
        <f t="shared" si="1"/>
        <v>0</v>
      </c>
      <c r="AE16" s="87">
        <f t="shared" si="1"/>
        <v>10</v>
      </c>
      <c r="AF16" s="87">
        <f t="shared" si="1"/>
        <v>6</v>
      </c>
      <c r="AG16" s="87">
        <f t="shared" si="1"/>
        <v>4</v>
      </c>
      <c r="AH16" s="87">
        <f t="shared" si="1"/>
        <v>6</v>
      </c>
      <c r="AI16" s="87">
        <f t="shared" si="1"/>
        <v>2</v>
      </c>
      <c r="AJ16" s="87">
        <f t="shared" si="1"/>
        <v>2</v>
      </c>
      <c r="AK16" s="87">
        <f t="shared" si="1"/>
        <v>2</v>
      </c>
      <c r="AL16" s="87">
        <f t="shared" si="1"/>
        <v>2</v>
      </c>
      <c r="AM16" s="87">
        <f t="shared" si="1"/>
        <v>2</v>
      </c>
      <c r="AN16" s="87">
        <f t="shared" si="1"/>
        <v>0</v>
      </c>
      <c r="AO16" s="87">
        <f t="shared" si="1"/>
        <v>0</v>
      </c>
      <c r="AP16" s="87">
        <f t="shared" si="1"/>
        <v>0</v>
      </c>
      <c r="AQ16" s="87">
        <f t="shared" si="1"/>
        <v>0</v>
      </c>
      <c r="AR16" s="87">
        <f t="shared" si="1"/>
        <v>0</v>
      </c>
      <c r="AS16" s="87">
        <f t="shared" si="1"/>
        <v>0</v>
      </c>
      <c r="AT16" s="87">
        <f t="shared" si="1"/>
        <v>0</v>
      </c>
      <c r="AU16" s="87">
        <f t="shared" si="1"/>
        <v>0</v>
      </c>
      <c r="AV16" s="87">
        <f t="shared" si="1"/>
        <v>0</v>
      </c>
      <c r="AW16" s="87">
        <f t="shared" si="1"/>
        <v>0</v>
      </c>
      <c r="AX16" s="115">
        <f>SUM(Y16:AW16)</f>
        <v>36</v>
      </c>
      <c r="AY16" s="73">
        <f>AX16+V16</f>
        <v>144</v>
      </c>
    </row>
    <row r="17" spans="1:51" ht="18.75" customHeight="1">
      <c r="A17" s="232"/>
      <c r="B17" s="261"/>
      <c r="C17" s="253"/>
      <c r="D17" s="42" t="s">
        <v>18</v>
      </c>
      <c r="E17" s="162"/>
      <c r="F17" s="162"/>
      <c r="G17" s="162"/>
      <c r="H17" s="162"/>
      <c r="I17" s="162"/>
      <c r="J17" s="162"/>
      <c r="K17" s="162"/>
      <c r="L17" s="43"/>
      <c r="M17" s="43"/>
      <c r="N17" s="43"/>
      <c r="O17" s="43"/>
      <c r="P17" s="43"/>
      <c r="Q17" s="43"/>
      <c r="R17" s="43"/>
      <c r="S17" s="85"/>
      <c r="T17" s="43"/>
      <c r="U17" s="85"/>
      <c r="V17" s="138"/>
      <c r="W17" s="87"/>
      <c r="X17" s="88"/>
      <c r="Y17" s="87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85"/>
      <c r="AS17" s="43"/>
      <c r="AT17" s="43"/>
      <c r="AU17" s="43"/>
      <c r="AV17" s="43"/>
      <c r="AW17" s="43"/>
      <c r="AX17" s="116"/>
      <c r="AY17" s="73"/>
    </row>
    <row r="18" spans="1:51" ht="18.75" customHeight="1">
      <c r="A18" s="232"/>
      <c r="B18" s="240" t="s">
        <v>47</v>
      </c>
      <c r="C18" s="241" t="s">
        <v>46</v>
      </c>
      <c r="D18" s="8" t="s">
        <v>17</v>
      </c>
      <c r="E18" s="159">
        <v>4</v>
      </c>
      <c r="F18" s="159">
        <v>4</v>
      </c>
      <c r="G18" s="159">
        <v>2</v>
      </c>
      <c r="H18" s="159">
        <v>2</v>
      </c>
      <c r="I18" s="159">
        <v>2</v>
      </c>
      <c r="J18" s="159">
        <v>2</v>
      </c>
      <c r="K18" s="159">
        <v>2</v>
      </c>
      <c r="L18" s="44">
        <v>2</v>
      </c>
      <c r="M18" s="44">
        <v>2</v>
      </c>
      <c r="N18" s="44">
        <v>2</v>
      </c>
      <c r="O18" s="44"/>
      <c r="P18" s="44"/>
      <c r="Q18" s="44"/>
      <c r="R18" s="44"/>
      <c r="S18" s="45"/>
      <c r="T18" s="44"/>
      <c r="U18" s="45"/>
      <c r="V18" s="59">
        <f>SUM(E18:U18)</f>
        <v>24</v>
      </c>
      <c r="W18" s="109"/>
      <c r="X18" s="61"/>
      <c r="Y18" s="62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5"/>
      <c r="AS18" s="44"/>
      <c r="AT18" s="17"/>
      <c r="AU18" s="45"/>
      <c r="AV18" s="60"/>
      <c r="AW18" s="60"/>
      <c r="AX18" s="117"/>
      <c r="AY18" s="126">
        <f>+AX18+V18</f>
        <v>24</v>
      </c>
    </row>
    <row r="19" spans="1:51" ht="18.75" customHeight="1">
      <c r="A19" s="232"/>
      <c r="B19" s="240"/>
      <c r="C19" s="242"/>
      <c r="D19" s="8" t="s">
        <v>18</v>
      </c>
      <c r="E19" s="159"/>
      <c r="F19" s="159"/>
      <c r="G19" s="159"/>
      <c r="H19" s="159"/>
      <c r="I19" s="159"/>
      <c r="J19" s="159"/>
      <c r="K19" s="159"/>
      <c r="L19" s="44"/>
      <c r="M19" s="44"/>
      <c r="N19" s="44"/>
      <c r="O19" s="44"/>
      <c r="P19" s="44"/>
      <c r="Q19" s="44"/>
      <c r="R19" s="44"/>
      <c r="S19" s="45"/>
      <c r="T19" s="44"/>
      <c r="U19" s="45"/>
      <c r="V19" s="59"/>
      <c r="W19" s="109"/>
      <c r="X19" s="61"/>
      <c r="Y19" s="62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5"/>
      <c r="AS19" s="44"/>
      <c r="AT19" s="17"/>
      <c r="AU19" s="45"/>
      <c r="AV19" s="60"/>
      <c r="AW19" s="60"/>
      <c r="AX19" s="117"/>
      <c r="AY19" s="77"/>
    </row>
    <row r="20" spans="1:51" ht="18.75" customHeight="1">
      <c r="A20" s="232"/>
      <c r="B20" s="240" t="s">
        <v>50</v>
      </c>
      <c r="C20" s="241" t="s">
        <v>48</v>
      </c>
      <c r="D20" s="8" t="s">
        <v>17</v>
      </c>
      <c r="E20" s="159"/>
      <c r="F20" s="159"/>
      <c r="G20" s="159"/>
      <c r="H20" s="159"/>
      <c r="I20" s="159"/>
      <c r="J20" s="159"/>
      <c r="K20" s="159">
        <v>3</v>
      </c>
      <c r="L20" s="44">
        <v>3</v>
      </c>
      <c r="M20" s="44">
        <v>3</v>
      </c>
      <c r="N20" s="44">
        <v>3</v>
      </c>
      <c r="O20" s="44">
        <v>2</v>
      </c>
      <c r="P20" s="44">
        <v>2</v>
      </c>
      <c r="Q20" s="44">
        <v>2</v>
      </c>
      <c r="R20" s="44">
        <v>2</v>
      </c>
      <c r="S20" s="45">
        <v>2</v>
      </c>
      <c r="T20" s="44">
        <v>2</v>
      </c>
      <c r="U20" s="45"/>
      <c r="V20" s="59">
        <f>SUM(E20:U20)</f>
        <v>24</v>
      </c>
      <c r="W20" s="109"/>
      <c r="X20" s="61"/>
      <c r="Y20" s="62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5"/>
      <c r="AS20" s="44"/>
      <c r="AT20" s="17"/>
      <c r="AU20" s="45"/>
      <c r="AV20" s="60"/>
      <c r="AW20" s="60"/>
      <c r="AX20" s="117"/>
      <c r="AY20" s="126">
        <f t="shared" ref="AY20:AY28" si="2">+AX20+V20</f>
        <v>24</v>
      </c>
    </row>
    <row r="21" spans="1:51" ht="18.75" customHeight="1">
      <c r="A21" s="232"/>
      <c r="B21" s="240"/>
      <c r="C21" s="242"/>
      <c r="D21" s="8" t="s">
        <v>18</v>
      </c>
      <c r="E21" s="159"/>
      <c r="F21" s="159"/>
      <c r="G21" s="159"/>
      <c r="H21" s="159"/>
      <c r="I21" s="159"/>
      <c r="J21" s="159"/>
      <c r="K21" s="159"/>
      <c r="L21" s="44"/>
      <c r="M21" s="44"/>
      <c r="N21" s="44"/>
      <c r="O21" s="44"/>
      <c r="P21" s="44"/>
      <c r="Q21" s="44"/>
      <c r="R21" s="44"/>
      <c r="S21" s="45"/>
      <c r="T21" s="44"/>
      <c r="U21" s="45"/>
      <c r="V21" s="59"/>
      <c r="W21" s="109"/>
      <c r="X21" s="61"/>
      <c r="Y21" s="62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5"/>
      <c r="AS21" s="44"/>
      <c r="AT21" s="17"/>
      <c r="AU21" s="45"/>
      <c r="AV21" s="60"/>
      <c r="AW21" s="60"/>
      <c r="AX21" s="117"/>
      <c r="AY21" s="126"/>
    </row>
    <row r="22" spans="1:51" ht="18.75" customHeight="1">
      <c r="A22" s="232"/>
      <c r="B22" s="240" t="s">
        <v>51</v>
      </c>
      <c r="C22" s="241" t="s">
        <v>49</v>
      </c>
      <c r="D22" s="8" t="s">
        <v>17</v>
      </c>
      <c r="E22" s="159"/>
      <c r="F22" s="159"/>
      <c r="G22" s="159"/>
      <c r="H22" s="159"/>
      <c r="I22" s="159"/>
      <c r="J22" s="159"/>
      <c r="K22" s="159">
        <v>2</v>
      </c>
      <c r="L22" s="44">
        <v>2</v>
      </c>
      <c r="M22" s="44">
        <v>2</v>
      </c>
      <c r="N22" s="44">
        <v>2</v>
      </c>
      <c r="O22" s="44">
        <v>2</v>
      </c>
      <c r="P22" s="44">
        <v>2</v>
      </c>
      <c r="Q22" s="44">
        <v>2</v>
      </c>
      <c r="R22" s="44">
        <v>2</v>
      </c>
      <c r="S22" s="45">
        <v>4</v>
      </c>
      <c r="T22" s="44">
        <v>4</v>
      </c>
      <c r="U22" s="45"/>
      <c r="V22" s="59">
        <f>SUM(K22:U22)</f>
        <v>24</v>
      </c>
      <c r="W22" s="109"/>
      <c r="X22" s="61"/>
      <c r="Y22" s="62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5"/>
      <c r="AS22" s="44"/>
      <c r="AT22" s="17"/>
      <c r="AU22" s="45"/>
      <c r="AV22" s="60"/>
      <c r="AW22" s="60"/>
      <c r="AX22" s="117"/>
      <c r="AY22" s="126">
        <f t="shared" si="2"/>
        <v>24</v>
      </c>
    </row>
    <row r="23" spans="1:51" s="29" customFormat="1" ht="15.75" customHeight="1">
      <c r="A23" s="232"/>
      <c r="B23" s="240"/>
      <c r="C23" s="242"/>
      <c r="D23" s="8" t="s">
        <v>18</v>
      </c>
      <c r="E23" s="159"/>
      <c r="F23" s="159"/>
      <c r="G23" s="159"/>
      <c r="H23" s="159"/>
      <c r="I23" s="159"/>
      <c r="J23" s="159"/>
      <c r="K23" s="159"/>
      <c r="L23" s="44"/>
      <c r="M23" s="44"/>
      <c r="N23" s="44"/>
      <c r="O23" s="44"/>
      <c r="P23" s="44"/>
      <c r="Q23" s="44"/>
      <c r="R23" s="44"/>
      <c r="S23" s="45"/>
      <c r="T23" s="44"/>
      <c r="U23" s="45"/>
      <c r="V23" s="59"/>
      <c r="W23" s="109"/>
      <c r="X23" s="61"/>
      <c r="Y23" s="62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5"/>
      <c r="AS23" s="44"/>
      <c r="AT23" s="17"/>
      <c r="AU23" s="45"/>
      <c r="AV23" s="60"/>
      <c r="AW23" s="60"/>
      <c r="AX23" s="117"/>
      <c r="AY23" s="126"/>
    </row>
    <row r="24" spans="1:51" s="29" customFormat="1" ht="17.25" customHeight="1">
      <c r="A24" s="232"/>
      <c r="B24" s="240" t="s">
        <v>52</v>
      </c>
      <c r="C24" s="241" t="s">
        <v>53</v>
      </c>
      <c r="D24" s="8" t="s">
        <v>17</v>
      </c>
      <c r="E24" s="159"/>
      <c r="F24" s="159">
        <v>2</v>
      </c>
      <c r="G24" s="159">
        <v>2</v>
      </c>
      <c r="H24" s="159">
        <v>2</v>
      </c>
      <c r="I24" s="159">
        <v>2</v>
      </c>
      <c r="J24" s="159">
        <v>2</v>
      </c>
      <c r="K24" s="159"/>
      <c r="L24" s="44"/>
      <c r="M24" s="44"/>
      <c r="N24" s="44"/>
      <c r="O24" s="44">
        <v>2</v>
      </c>
      <c r="P24" s="44">
        <v>2</v>
      </c>
      <c r="Q24" s="44">
        <v>4</v>
      </c>
      <c r="R24" s="44">
        <v>4</v>
      </c>
      <c r="S24" s="45">
        <v>2</v>
      </c>
      <c r="T24" s="44"/>
      <c r="U24" s="45"/>
      <c r="V24" s="59">
        <f>SUM(F24:U24)</f>
        <v>24</v>
      </c>
      <c r="W24" s="109"/>
      <c r="X24" s="61"/>
      <c r="Y24" s="62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5"/>
      <c r="AS24" s="44"/>
      <c r="AT24" s="17"/>
      <c r="AU24" s="45"/>
      <c r="AV24" s="60"/>
      <c r="AW24" s="60"/>
      <c r="AX24" s="117"/>
      <c r="AY24" s="126">
        <f t="shared" si="2"/>
        <v>24</v>
      </c>
    </row>
    <row r="25" spans="1:51" ht="15" customHeight="1">
      <c r="A25" s="232"/>
      <c r="B25" s="240"/>
      <c r="C25" s="242"/>
      <c r="D25" s="8" t="s">
        <v>18</v>
      </c>
      <c r="E25" s="159"/>
      <c r="F25" s="159"/>
      <c r="G25" s="159"/>
      <c r="H25" s="159"/>
      <c r="I25" s="159"/>
      <c r="J25" s="159"/>
      <c r="K25" s="159"/>
      <c r="L25" s="44"/>
      <c r="M25" s="44"/>
      <c r="N25" s="44"/>
      <c r="O25" s="44"/>
      <c r="P25" s="44"/>
      <c r="Q25" s="44"/>
      <c r="R25" s="44"/>
      <c r="S25" s="45"/>
      <c r="T25" s="44"/>
      <c r="U25" s="45"/>
      <c r="V25" s="59"/>
      <c r="W25" s="109"/>
      <c r="X25" s="61"/>
      <c r="Y25" s="62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5"/>
      <c r="AS25" s="44"/>
      <c r="AT25" s="44"/>
      <c r="AU25" s="45"/>
      <c r="AV25" s="60"/>
      <c r="AW25" s="60"/>
      <c r="AX25" s="117"/>
      <c r="AY25" s="126"/>
    </row>
    <row r="26" spans="1:51" ht="15" customHeight="1">
      <c r="A26" s="232"/>
      <c r="B26" s="240" t="s">
        <v>54</v>
      </c>
      <c r="C26" s="241" t="s">
        <v>55</v>
      </c>
      <c r="D26" s="8" t="s">
        <v>17</v>
      </c>
      <c r="E26" s="159"/>
      <c r="F26" s="159"/>
      <c r="G26" s="159"/>
      <c r="H26" s="159"/>
      <c r="I26" s="159"/>
      <c r="J26" s="159"/>
      <c r="K26" s="159"/>
      <c r="L26" s="44"/>
      <c r="M26" s="44"/>
      <c r="N26" s="44"/>
      <c r="O26" s="44"/>
      <c r="P26" s="44"/>
      <c r="Q26" s="44"/>
      <c r="R26" s="44"/>
      <c r="S26" s="45"/>
      <c r="T26" s="44"/>
      <c r="U26" s="45"/>
      <c r="V26" s="59"/>
      <c r="W26" s="109"/>
      <c r="X26" s="61"/>
      <c r="Y26" s="62"/>
      <c r="Z26" s="44"/>
      <c r="AA26" s="44"/>
      <c r="AB26" s="44"/>
      <c r="AC26" s="44"/>
      <c r="AD26" s="44"/>
      <c r="AE26" s="44">
        <v>4</v>
      </c>
      <c r="AF26" s="44">
        <v>4</v>
      </c>
      <c r="AG26" s="44">
        <v>2</v>
      </c>
      <c r="AH26" s="44">
        <v>4</v>
      </c>
      <c r="AI26" s="44">
        <v>2</v>
      </c>
      <c r="AJ26" s="44">
        <v>2</v>
      </c>
      <c r="AK26" s="44">
        <v>2</v>
      </c>
      <c r="AL26" s="44">
        <v>2</v>
      </c>
      <c r="AM26" s="44">
        <v>2</v>
      </c>
      <c r="AN26" s="44"/>
      <c r="AO26" s="44"/>
      <c r="AP26" s="44"/>
      <c r="AQ26" s="44"/>
      <c r="AR26" s="45"/>
      <c r="AS26" s="44"/>
      <c r="AT26" s="44"/>
      <c r="AU26" s="45"/>
      <c r="AV26" s="60"/>
      <c r="AW26" s="60"/>
      <c r="AX26" s="117">
        <f>SUM(AE26:AW26)</f>
        <v>24</v>
      </c>
      <c r="AY26" s="126">
        <f t="shared" si="2"/>
        <v>24</v>
      </c>
    </row>
    <row r="27" spans="1:51" ht="15" customHeight="1">
      <c r="A27" s="232"/>
      <c r="B27" s="240"/>
      <c r="C27" s="242"/>
      <c r="D27" s="8" t="s">
        <v>18</v>
      </c>
      <c r="E27" s="159"/>
      <c r="F27" s="159"/>
      <c r="G27" s="159"/>
      <c r="H27" s="159"/>
      <c r="I27" s="159"/>
      <c r="J27" s="159"/>
      <c r="K27" s="159"/>
      <c r="L27" s="44"/>
      <c r="M27" s="44"/>
      <c r="N27" s="44"/>
      <c r="O27" s="44"/>
      <c r="P27" s="44"/>
      <c r="Q27" s="44"/>
      <c r="R27" s="44"/>
      <c r="S27" s="45"/>
      <c r="T27" s="44"/>
      <c r="U27" s="45"/>
      <c r="V27" s="59"/>
      <c r="W27" s="109"/>
      <c r="X27" s="61"/>
      <c r="Y27" s="62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5"/>
      <c r="AS27" s="44"/>
      <c r="AT27" s="14"/>
      <c r="AU27" s="45"/>
      <c r="AV27" s="60"/>
      <c r="AW27" s="60"/>
      <c r="AX27" s="117"/>
      <c r="AY27" s="126"/>
    </row>
    <row r="28" spans="1:51" ht="15" customHeight="1">
      <c r="A28" s="232"/>
      <c r="B28" s="240" t="s">
        <v>56</v>
      </c>
      <c r="C28" s="241" t="s">
        <v>57</v>
      </c>
      <c r="D28" s="8" t="s">
        <v>17</v>
      </c>
      <c r="E28" s="159">
        <v>2</v>
      </c>
      <c r="F28" s="159">
        <v>2</v>
      </c>
      <c r="G28" s="159">
        <v>2</v>
      </c>
      <c r="H28" s="159">
        <v>2</v>
      </c>
      <c r="I28" s="159">
        <v>2</v>
      </c>
      <c r="J28" s="159">
        <v>2</v>
      </c>
      <c r="K28" s="159"/>
      <c r="L28" s="44"/>
      <c r="M28" s="44"/>
      <c r="N28" s="44"/>
      <c r="O28" s="44"/>
      <c r="P28" s="44"/>
      <c r="Q28" s="44"/>
      <c r="R28" s="44"/>
      <c r="S28" s="45"/>
      <c r="T28" s="44"/>
      <c r="U28" s="45"/>
      <c r="V28" s="59">
        <f>SUM(E28:U28)</f>
        <v>12</v>
      </c>
      <c r="W28" s="109"/>
      <c r="X28" s="61"/>
      <c r="Y28" s="62"/>
      <c r="Z28" s="44"/>
      <c r="AA28" s="44"/>
      <c r="AB28" s="44"/>
      <c r="AC28" s="44"/>
      <c r="AD28" s="44"/>
      <c r="AE28" s="44">
        <v>6</v>
      </c>
      <c r="AF28" s="44">
        <v>2</v>
      </c>
      <c r="AG28" s="44">
        <v>2</v>
      </c>
      <c r="AH28" s="44">
        <v>2</v>
      </c>
      <c r="AI28" s="44"/>
      <c r="AJ28" s="44"/>
      <c r="AK28" s="44"/>
      <c r="AL28" s="44"/>
      <c r="AM28" s="44"/>
      <c r="AN28" s="44"/>
      <c r="AO28" s="44"/>
      <c r="AP28" s="44"/>
      <c r="AQ28" s="44"/>
      <c r="AR28" s="45"/>
      <c r="AS28" s="44"/>
      <c r="AT28" s="14"/>
      <c r="AU28" s="45"/>
      <c r="AV28" s="60"/>
      <c r="AW28" s="60"/>
      <c r="AX28" s="117">
        <f>SUM(AE28:AW28)</f>
        <v>12</v>
      </c>
      <c r="AY28" s="126">
        <f t="shared" si="2"/>
        <v>24</v>
      </c>
    </row>
    <row r="29" spans="1:51" ht="15" customHeight="1">
      <c r="A29" s="232"/>
      <c r="B29" s="240"/>
      <c r="C29" s="242"/>
      <c r="D29" s="8" t="s">
        <v>18</v>
      </c>
      <c r="E29" s="159"/>
      <c r="F29" s="159"/>
      <c r="G29" s="159"/>
      <c r="H29" s="159"/>
      <c r="I29" s="159"/>
      <c r="J29" s="159"/>
      <c r="K29" s="159"/>
      <c r="L29" s="44"/>
      <c r="M29" s="44"/>
      <c r="N29" s="44"/>
      <c r="O29" s="44"/>
      <c r="P29" s="44"/>
      <c r="Q29" s="44"/>
      <c r="R29" s="44"/>
      <c r="S29" s="45"/>
      <c r="T29" s="44"/>
      <c r="U29" s="45"/>
      <c r="V29" s="59"/>
      <c r="W29" s="109"/>
      <c r="X29" s="61"/>
      <c r="Y29" s="62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5"/>
      <c r="AS29" s="44"/>
      <c r="AT29" s="17"/>
      <c r="AU29" s="45"/>
      <c r="AV29" s="60"/>
      <c r="AW29" s="60"/>
      <c r="AX29" s="117"/>
      <c r="AY29" s="126"/>
    </row>
    <row r="30" spans="1:51" ht="15" customHeight="1">
      <c r="A30" s="232"/>
      <c r="B30" s="262" t="s">
        <v>19</v>
      </c>
      <c r="C30" s="264" t="s">
        <v>20</v>
      </c>
      <c r="D30" s="46" t="s">
        <v>17</v>
      </c>
      <c r="E30" s="163">
        <f t="shared" ref="E30:U30" si="3">E32+E80</f>
        <v>22</v>
      </c>
      <c r="F30" s="163">
        <f t="shared" si="3"/>
        <v>28</v>
      </c>
      <c r="G30" s="163">
        <f t="shared" si="3"/>
        <v>30</v>
      </c>
      <c r="H30" s="163">
        <f t="shared" si="3"/>
        <v>30</v>
      </c>
      <c r="I30" s="163">
        <f t="shared" si="3"/>
        <v>28</v>
      </c>
      <c r="J30" s="163">
        <f t="shared" si="3"/>
        <v>28</v>
      </c>
      <c r="K30" s="163">
        <f t="shared" si="3"/>
        <v>29</v>
      </c>
      <c r="L30" s="47">
        <f t="shared" si="3"/>
        <v>29</v>
      </c>
      <c r="M30" s="47">
        <f t="shared" si="3"/>
        <v>29</v>
      </c>
      <c r="N30" s="47">
        <f t="shared" si="3"/>
        <v>22</v>
      </c>
      <c r="O30" s="47">
        <f t="shared" si="3"/>
        <v>29</v>
      </c>
      <c r="P30" s="47">
        <f t="shared" si="3"/>
        <v>29</v>
      </c>
      <c r="Q30" s="47">
        <f t="shared" si="3"/>
        <v>28</v>
      </c>
      <c r="R30" s="47">
        <f t="shared" si="3"/>
        <v>27</v>
      </c>
      <c r="S30" s="47">
        <f t="shared" si="3"/>
        <v>26</v>
      </c>
      <c r="T30" s="47">
        <f t="shared" si="3"/>
        <v>26</v>
      </c>
      <c r="U30" s="48">
        <f t="shared" si="3"/>
        <v>14</v>
      </c>
      <c r="V30" s="139">
        <f>SUM(E30:U30)</f>
        <v>454</v>
      </c>
      <c r="W30" s="64"/>
      <c r="X30" s="63"/>
      <c r="Y30" s="64">
        <v>28</v>
      </c>
      <c r="Z30" s="47">
        <f>SUM(Z48)</f>
        <v>35</v>
      </c>
      <c r="AA30" s="47">
        <f>SUM(AA48)</f>
        <v>35</v>
      </c>
      <c r="AB30" s="47">
        <v>35</v>
      </c>
      <c r="AC30" s="47">
        <f>SUM(AC48)</f>
        <v>35</v>
      </c>
      <c r="AD30" s="47">
        <f>SUM(AD48,AD58,AD62,AD66,AD74,AD78)</f>
        <v>36</v>
      </c>
      <c r="AE30" s="47">
        <v>25</v>
      </c>
      <c r="AF30" s="47">
        <v>30</v>
      </c>
      <c r="AG30" s="47">
        <v>32</v>
      </c>
      <c r="AH30" s="47">
        <v>30</v>
      </c>
      <c r="AI30" s="47">
        <v>34</v>
      </c>
      <c r="AJ30" s="47">
        <v>34</v>
      </c>
      <c r="AK30" s="47">
        <v>34</v>
      </c>
      <c r="AL30" s="47">
        <v>34</v>
      </c>
      <c r="AM30" s="47">
        <v>34</v>
      </c>
      <c r="AN30" s="47">
        <v>32</v>
      </c>
      <c r="AO30" s="47">
        <v>29</v>
      </c>
      <c r="AP30" s="47">
        <v>35</v>
      </c>
      <c r="AQ30" s="47">
        <v>35</v>
      </c>
      <c r="AR30" s="48">
        <v>35</v>
      </c>
      <c r="AS30" s="47">
        <v>35</v>
      </c>
      <c r="AT30" s="47">
        <v>34</v>
      </c>
      <c r="AU30" s="48"/>
      <c r="AV30" s="91"/>
      <c r="AW30" s="92"/>
      <c r="AX30" s="118">
        <f>AX32+AX80</f>
        <v>722</v>
      </c>
      <c r="AY30" s="127">
        <f>AY32+AY80</f>
        <v>1176</v>
      </c>
    </row>
    <row r="31" spans="1:51" ht="23.45" customHeight="1">
      <c r="A31" s="232"/>
      <c r="B31" s="263"/>
      <c r="C31" s="265"/>
      <c r="D31" s="46" t="s">
        <v>18</v>
      </c>
      <c r="E31" s="163"/>
      <c r="F31" s="163"/>
      <c r="G31" s="163"/>
      <c r="H31" s="163"/>
      <c r="I31" s="163"/>
      <c r="J31" s="163"/>
      <c r="K31" s="163"/>
      <c r="L31" s="47"/>
      <c r="M31" s="47"/>
      <c r="N31" s="47"/>
      <c r="O31" s="47"/>
      <c r="P31" s="47"/>
      <c r="Q31" s="47"/>
      <c r="R31" s="47"/>
      <c r="S31" s="48"/>
      <c r="T31" s="47"/>
      <c r="U31" s="48"/>
      <c r="V31" s="139"/>
      <c r="W31" s="64"/>
      <c r="X31" s="63"/>
      <c r="Y31" s="64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8"/>
      <c r="AS31" s="47"/>
      <c r="AT31" s="47"/>
      <c r="AU31" s="48"/>
      <c r="AV31" s="47"/>
      <c r="AW31" s="47"/>
      <c r="AX31" s="118"/>
      <c r="AY31" s="127"/>
    </row>
    <row r="32" spans="1:51" ht="20.45" customHeight="1">
      <c r="A32" s="232"/>
      <c r="B32" s="243" t="s">
        <v>21</v>
      </c>
      <c r="C32" s="245" t="s">
        <v>22</v>
      </c>
      <c r="D32" s="49" t="s">
        <v>17</v>
      </c>
      <c r="E32" s="164">
        <f>E34+E48</f>
        <v>22</v>
      </c>
      <c r="F32" s="164">
        <f>F34+F48</f>
        <v>28</v>
      </c>
      <c r="G32" s="164">
        <f>G34+G48</f>
        <v>30</v>
      </c>
      <c r="H32" s="164">
        <f>H34+H48</f>
        <v>30</v>
      </c>
      <c r="I32" s="164">
        <f>I34</f>
        <v>26</v>
      </c>
      <c r="J32" s="164">
        <f t="shared" ref="J32:U32" si="4">J34+J48</f>
        <v>26</v>
      </c>
      <c r="K32" s="164">
        <f t="shared" si="4"/>
        <v>27</v>
      </c>
      <c r="L32" s="50">
        <f t="shared" si="4"/>
        <v>27</v>
      </c>
      <c r="M32" s="50">
        <f t="shared" si="4"/>
        <v>27</v>
      </c>
      <c r="N32" s="50">
        <f t="shared" si="4"/>
        <v>20</v>
      </c>
      <c r="O32" s="50">
        <f t="shared" si="4"/>
        <v>27</v>
      </c>
      <c r="P32" s="50">
        <f t="shared" si="4"/>
        <v>27</v>
      </c>
      <c r="Q32" s="50">
        <f t="shared" si="4"/>
        <v>26</v>
      </c>
      <c r="R32" s="50">
        <f t="shared" si="4"/>
        <v>27</v>
      </c>
      <c r="S32" s="50">
        <f t="shared" si="4"/>
        <v>26</v>
      </c>
      <c r="T32" s="50">
        <f t="shared" si="4"/>
        <v>26</v>
      </c>
      <c r="U32" s="51">
        <f t="shared" si="4"/>
        <v>14</v>
      </c>
      <c r="V32" s="140">
        <f>SUM(E32:U32)</f>
        <v>436</v>
      </c>
      <c r="W32" s="66"/>
      <c r="X32" s="65"/>
      <c r="Y32" s="66">
        <f>Y34+Y48+Y56+Y60+Y64+Y68+Y72+Y76</f>
        <v>28</v>
      </c>
      <c r="Z32" s="66">
        <f t="shared" ref="Z32:AT32" si="5">Z48+Z56+Z60+Z64+Z72+Z76</f>
        <v>35</v>
      </c>
      <c r="AA32" s="66">
        <f t="shared" si="5"/>
        <v>35</v>
      </c>
      <c r="AB32" s="66">
        <f t="shared" si="5"/>
        <v>35</v>
      </c>
      <c r="AC32" s="66">
        <f t="shared" si="5"/>
        <v>35</v>
      </c>
      <c r="AD32" s="66">
        <f t="shared" si="5"/>
        <v>36</v>
      </c>
      <c r="AE32" s="66">
        <f t="shared" si="5"/>
        <v>23</v>
      </c>
      <c r="AF32" s="66">
        <f t="shared" si="5"/>
        <v>28</v>
      </c>
      <c r="AG32" s="66">
        <f t="shared" si="5"/>
        <v>30</v>
      </c>
      <c r="AH32" s="66">
        <f t="shared" si="5"/>
        <v>29</v>
      </c>
      <c r="AI32" s="66">
        <f t="shared" si="5"/>
        <v>33</v>
      </c>
      <c r="AJ32" s="66">
        <f t="shared" si="5"/>
        <v>30</v>
      </c>
      <c r="AK32" s="66">
        <f t="shared" si="5"/>
        <v>30</v>
      </c>
      <c r="AL32" s="66">
        <f t="shared" si="5"/>
        <v>32</v>
      </c>
      <c r="AM32" s="66">
        <f t="shared" si="5"/>
        <v>34</v>
      </c>
      <c r="AN32" s="66">
        <f t="shared" si="5"/>
        <v>32</v>
      </c>
      <c r="AO32" s="66">
        <f t="shared" si="5"/>
        <v>29</v>
      </c>
      <c r="AP32" s="66">
        <f t="shared" si="5"/>
        <v>35</v>
      </c>
      <c r="AQ32" s="66">
        <f t="shared" si="5"/>
        <v>35</v>
      </c>
      <c r="AR32" s="66">
        <f t="shared" si="5"/>
        <v>35</v>
      </c>
      <c r="AS32" s="66">
        <f t="shared" si="5"/>
        <v>35</v>
      </c>
      <c r="AT32" s="66">
        <f t="shared" si="5"/>
        <v>34</v>
      </c>
      <c r="AU32" s="66"/>
      <c r="AV32" s="66"/>
      <c r="AW32" s="66"/>
      <c r="AX32" s="119">
        <f>SUM(Y32:AW32)</f>
        <v>708</v>
      </c>
      <c r="AY32" s="128">
        <f>V32+AX32</f>
        <v>1144</v>
      </c>
    </row>
    <row r="33" spans="1:51" ht="15" customHeight="1">
      <c r="A33" s="232"/>
      <c r="B33" s="244"/>
      <c r="C33" s="246"/>
      <c r="D33" s="49" t="s">
        <v>18</v>
      </c>
      <c r="E33" s="164"/>
      <c r="F33" s="164"/>
      <c r="G33" s="164"/>
      <c r="H33" s="164"/>
      <c r="I33" s="164"/>
      <c r="J33" s="164"/>
      <c r="K33" s="164"/>
      <c r="L33" s="50"/>
      <c r="M33" s="50"/>
      <c r="N33" s="50"/>
      <c r="O33" s="50"/>
      <c r="P33" s="50"/>
      <c r="Q33" s="50"/>
      <c r="R33" s="50"/>
      <c r="S33" s="51"/>
      <c r="T33" s="50"/>
      <c r="U33" s="51"/>
      <c r="V33" s="140"/>
      <c r="W33" s="66"/>
      <c r="X33" s="65"/>
      <c r="Y33" s="66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1"/>
      <c r="AS33" s="50"/>
      <c r="AT33" s="50"/>
      <c r="AU33" s="51"/>
      <c r="AV33" s="50"/>
      <c r="AW33" s="50"/>
      <c r="AX33" s="119"/>
      <c r="AY33" s="128"/>
    </row>
    <row r="34" spans="1:51" ht="15" customHeight="1">
      <c r="A34" s="232"/>
      <c r="B34" s="210" t="s">
        <v>58</v>
      </c>
      <c r="C34" s="212" t="s">
        <v>59</v>
      </c>
      <c r="D34" s="52" t="s">
        <v>17</v>
      </c>
      <c r="E34" s="165">
        <f>E36+E38+E40+E42+E44</f>
        <v>22</v>
      </c>
      <c r="F34" s="165">
        <f t="shared" ref="F34:H34" si="6">F36+F38+F40+F42+F44</f>
        <v>28</v>
      </c>
      <c r="G34" s="165">
        <f t="shared" si="6"/>
        <v>30</v>
      </c>
      <c r="H34" s="165">
        <f t="shared" si="6"/>
        <v>30</v>
      </c>
      <c r="I34" s="165">
        <f>I42+I44+I46</f>
        <v>26</v>
      </c>
      <c r="J34" s="165">
        <f>J42+J44</f>
        <v>26</v>
      </c>
      <c r="K34" s="165"/>
      <c r="L34" s="53"/>
      <c r="M34" s="53"/>
      <c r="N34" s="53"/>
      <c r="O34" s="53"/>
      <c r="P34" s="53"/>
      <c r="Q34" s="53"/>
      <c r="R34" s="53"/>
      <c r="S34" s="53"/>
      <c r="T34" s="53"/>
      <c r="U34" s="54"/>
      <c r="V34" s="141">
        <f>SUM(E34:U34)</f>
        <v>162</v>
      </c>
      <c r="W34" s="68"/>
      <c r="X34" s="67"/>
      <c r="Y34" s="68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4"/>
      <c r="AS34" s="53"/>
      <c r="AT34" s="53"/>
      <c r="AU34" s="54"/>
      <c r="AV34" s="53"/>
      <c r="AW34" s="53"/>
      <c r="AX34" s="120"/>
      <c r="AY34" s="74">
        <f>V34</f>
        <v>162</v>
      </c>
    </row>
    <row r="35" spans="1:51" ht="15" customHeight="1">
      <c r="A35" s="232"/>
      <c r="B35" s="211"/>
      <c r="C35" s="213"/>
      <c r="D35" s="52" t="s">
        <v>18</v>
      </c>
      <c r="E35" s="165"/>
      <c r="F35" s="165"/>
      <c r="G35" s="165"/>
      <c r="H35" s="165"/>
      <c r="I35" s="165"/>
      <c r="J35" s="165"/>
      <c r="K35" s="165"/>
      <c r="L35" s="55"/>
      <c r="M35" s="55"/>
      <c r="N35" s="55"/>
      <c r="O35" s="55"/>
      <c r="P35" s="55"/>
      <c r="Q35" s="55"/>
      <c r="R35" s="55"/>
      <c r="S35" s="56"/>
      <c r="T35" s="55"/>
      <c r="U35" s="56"/>
      <c r="V35" s="142"/>
      <c r="W35" s="70"/>
      <c r="X35" s="69"/>
      <c r="Y35" s="70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6"/>
      <c r="AS35" s="55"/>
      <c r="AT35" s="55"/>
      <c r="AU35" s="56"/>
      <c r="AV35" s="55"/>
      <c r="AW35" s="55"/>
      <c r="AX35" s="120"/>
      <c r="AY35" s="74"/>
    </row>
    <row r="36" spans="1:51" ht="15" customHeight="1">
      <c r="A36" s="232"/>
      <c r="B36" s="214" t="s">
        <v>60</v>
      </c>
      <c r="C36" s="216" t="s">
        <v>61</v>
      </c>
      <c r="D36" s="57" t="s">
        <v>17</v>
      </c>
      <c r="E36" s="159">
        <v>7</v>
      </c>
      <c r="F36" s="159">
        <v>7</v>
      </c>
      <c r="G36" s="159">
        <v>8</v>
      </c>
      <c r="H36" s="159">
        <v>4</v>
      </c>
      <c r="I36" s="159"/>
      <c r="J36" s="159"/>
      <c r="K36" s="159"/>
      <c r="L36" s="44"/>
      <c r="M36" s="44"/>
      <c r="N36" s="44"/>
      <c r="O36" s="44"/>
      <c r="P36" s="44"/>
      <c r="Q36" s="44"/>
      <c r="R36" s="44"/>
      <c r="S36" s="45"/>
      <c r="T36" s="44"/>
      <c r="U36" s="45"/>
      <c r="V36" s="59">
        <f>SUM(E36:U36)</f>
        <v>26</v>
      </c>
      <c r="W36" s="62"/>
      <c r="X36" s="71"/>
      <c r="Y36" s="62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5"/>
      <c r="AS36" s="44"/>
      <c r="AT36" s="14"/>
      <c r="AU36" s="45"/>
      <c r="AV36" s="93"/>
      <c r="AW36" s="93"/>
      <c r="AX36" s="117"/>
      <c r="AY36" s="126">
        <f>V36</f>
        <v>26</v>
      </c>
    </row>
    <row r="37" spans="1:51" ht="15" customHeight="1">
      <c r="A37" s="232"/>
      <c r="B37" s="215"/>
      <c r="C37" s="217"/>
      <c r="D37" s="57" t="s">
        <v>18</v>
      </c>
      <c r="E37" s="159"/>
      <c r="F37" s="159"/>
      <c r="G37" s="159"/>
      <c r="H37" s="159"/>
      <c r="I37" s="159"/>
      <c r="J37" s="159"/>
      <c r="K37" s="159"/>
      <c r="L37" s="44"/>
      <c r="M37" s="44"/>
      <c r="N37" s="44"/>
      <c r="O37" s="44"/>
      <c r="P37" s="44"/>
      <c r="Q37" s="44"/>
      <c r="R37" s="44"/>
      <c r="S37" s="45"/>
      <c r="T37" s="44"/>
      <c r="U37" s="45"/>
      <c r="V37" s="59"/>
      <c r="W37" s="62"/>
      <c r="X37" s="71"/>
      <c r="Y37" s="62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5"/>
      <c r="AS37" s="44"/>
      <c r="AT37" s="17"/>
      <c r="AU37" s="45"/>
      <c r="AV37" s="93"/>
      <c r="AW37" s="93"/>
      <c r="AX37" s="117"/>
      <c r="AY37" s="126"/>
    </row>
    <row r="38" spans="1:51" ht="15" customHeight="1">
      <c r="A38" s="232"/>
      <c r="B38" s="214" t="s">
        <v>62</v>
      </c>
      <c r="C38" s="218" t="s">
        <v>63</v>
      </c>
      <c r="D38" s="57" t="s">
        <v>17</v>
      </c>
      <c r="E38" s="159">
        <v>3</v>
      </c>
      <c r="F38" s="159">
        <v>3</v>
      </c>
      <c r="G38" s="159">
        <v>4</v>
      </c>
      <c r="H38" s="159">
        <v>4</v>
      </c>
      <c r="I38" s="159"/>
      <c r="J38" s="159"/>
      <c r="K38" s="159"/>
      <c r="L38" s="44"/>
      <c r="M38" s="44"/>
      <c r="N38" s="44"/>
      <c r="O38" s="44"/>
      <c r="P38" s="44"/>
      <c r="Q38" s="44"/>
      <c r="R38" s="44"/>
      <c r="S38" s="45"/>
      <c r="T38" s="44"/>
      <c r="U38" s="45"/>
      <c r="V38" s="59">
        <f>SUM(E38:U38)</f>
        <v>14</v>
      </c>
      <c r="W38" s="62"/>
      <c r="X38" s="71"/>
      <c r="Y38" s="62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5"/>
      <c r="AS38" s="44"/>
      <c r="AT38" s="17"/>
      <c r="AU38" s="45"/>
      <c r="AV38" s="93"/>
      <c r="AW38" s="93"/>
      <c r="AX38" s="117"/>
      <c r="AY38" s="126">
        <f>V38</f>
        <v>14</v>
      </c>
    </row>
    <row r="39" spans="1:51" ht="15" customHeight="1">
      <c r="A39" s="232"/>
      <c r="B39" s="215"/>
      <c r="C39" s="219"/>
      <c r="D39" s="57" t="s">
        <v>18</v>
      </c>
      <c r="E39" s="159"/>
      <c r="F39" s="159"/>
      <c r="G39" s="159"/>
      <c r="H39" s="159"/>
      <c r="I39" s="159"/>
      <c r="J39" s="159"/>
      <c r="K39" s="159"/>
      <c r="L39" s="44"/>
      <c r="M39" s="44"/>
      <c r="N39" s="44"/>
      <c r="O39" s="44"/>
      <c r="P39" s="44"/>
      <c r="Q39" s="44"/>
      <c r="R39" s="44"/>
      <c r="S39" s="45"/>
      <c r="T39" s="44"/>
      <c r="U39" s="45"/>
      <c r="V39" s="59"/>
      <c r="W39" s="62"/>
      <c r="X39" s="71"/>
      <c r="Y39" s="62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5"/>
      <c r="AS39" s="44"/>
      <c r="AT39" s="14"/>
      <c r="AU39" s="45"/>
      <c r="AV39" s="93"/>
      <c r="AW39" s="93"/>
      <c r="AX39" s="117"/>
      <c r="AY39" s="126"/>
    </row>
    <row r="40" spans="1:51" ht="18" customHeight="1">
      <c r="A40" s="232"/>
      <c r="B40" s="214" t="s">
        <v>64</v>
      </c>
      <c r="C40" s="218" t="s">
        <v>65</v>
      </c>
      <c r="D40" s="57" t="s">
        <v>17</v>
      </c>
      <c r="E40" s="159">
        <v>6</v>
      </c>
      <c r="F40" s="159"/>
      <c r="G40" s="159"/>
      <c r="H40" s="159"/>
      <c r="I40" s="159"/>
      <c r="J40" s="159"/>
      <c r="K40" s="159"/>
      <c r="L40" s="44"/>
      <c r="M40" s="44"/>
      <c r="N40" s="44"/>
      <c r="O40" s="44"/>
      <c r="P40" s="44"/>
      <c r="Q40" s="44"/>
      <c r="R40" s="44"/>
      <c r="S40" s="45"/>
      <c r="T40" s="44"/>
      <c r="U40" s="45"/>
      <c r="V40" s="59">
        <f>SUM(E40:U40)</f>
        <v>6</v>
      </c>
      <c r="W40" s="62"/>
      <c r="X40" s="71"/>
      <c r="Y40" s="62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5"/>
      <c r="AS40" s="44"/>
      <c r="AT40" s="14"/>
      <c r="AU40" s="45"/>
      <c r="AV40" s="93"/>
      <c r="AW40" s="93"/>
      <c r="AX40" s="117"/>
      <c r="AY40" s="126">
        <f>V40</f>
        <v>6</v>
      </c>
    </row>
    <row r="41" spans="1:51" ht="18" customHeight="1">
      <c r="A41" s="232"/>
      <c r="B41" s="215"/>
      <c r="C41" s="219"/>
      <c r="D41" s="57" t="s">
        <v>18</v>
      </c>
      <c r="E41" s="159"/>
      <c r="F41" s="159"/>
      <c r="G41" s="159"/>
      <c r="H41" s="159"/>
      <c r="I41" s="159"/>
      <c r="J41" s="159"/>
      <c r="K41" s="159"/>
      <c r="L41" s="44"/>
      <c r="M41" s="44"/>
      <c r="N41" s="44"/>
      <c r="O41" s="44"/>
      <c r="P41" s="44"/>
      <c r="Q41" s="44"/>
      <c r="R41" s="44"/>
      <c r="S41" s="45"/>
      <c r="T41" s="44"/>
      <c r="U41" s="45"/>
      <c r="V41" s="59"/>
      <c r="W41" s="62"/>
      <c r="X41" s="71"/>
      <c r="Y41" s="62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5"/>
      <c r="AS41" s="44"/>
      <c r="AT41" s="14"/>
      <c r="AU41" s="45"/>
      <c r="AV41" s="93"/>
      <c r="AW41" s="93"/>
      <c r="AX41" s="117"/>
      <c r="AY41" s="126"/>
    </row>
    <row r="42" spans="1:51" ht="18" customHeight="1">
      <c r="A42" s="232"/>
      <c r="B42" s="220" t="s">
        <v>66</v>
      </c>
      <c r="C42" s="221" t="s">
        <v>67</v>
      </c>
      <c r="D42" s="57" t="s">
        <v>17</v>
      </c>
      <c r="E42" s="159"/>
      <c r="F42" s="159"/>
      <c r="G42" s="159"/>
      <c r="H42" s="159">
        <v>4</v>
      </c>
      <c r="I42" s="159">
        <v>8</v>
      </c>
      <c r="J42" s="159">
        <v>8</v>
      </c>
      <c r="K42" s="159"/>
      <c r="L42" s="44"/>
      <c r="M42" s="44"/>
      <c r="N42" s="44"/>
      <c r="O42" s="44"/>
      <c r="P42" s="44"/>
      <c r="Q42" s="44"/>
      <c r="R42" s="44"/>
      <c r="S42" s="45"/>
      <c r="T42" s="44"/>
      <c r="U42" s="45"/>
      <c r="V42" s="59">
        <f>SUM(E42:U42)</f>
        <v>20</v>
      </c>
      <c r="W42" s="62"/>
      <c r="X42" s="71"/>
      <c r="Y42" s="62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5"/>
      <c r="AS42" s="44"/>
      <c r="AT42" s="14"/>
      <c r="AU42" s="45"/>
      <c r="AV42" s="93"/>
      <c r="AW42" s="93"/>
      <c r="AX42" s="117"/>
      <c r="AY42" s="126">
        <f>V42</f>
        <v>20</v>
      </c>
    </row>
    <row r="43" spans="1:51" ht="15" customHeight="1">
      <c r="A43" s="232"/>
      <c r="B43" s="215"/>
      <c r="C43" s="222"/>
      <c r="D43" s="57" t="s">
        <v>18</v>
      </c>
      <c r="E43" s="159"/>
      <c r="F43" s="159"/>
      <c r="G43" s="159"/>
      <c r="H43" s="159"/>
      <c r="I43" s="159"/>
      <c r="J43" s="159"/>
      <c r="K43" s="159"/>
      <c r="L43" s="44"/>
      <c r="M43" s="44"/>
      <c r="N43" s="44"/>
      <c r="O43" s="44"/>
      <c r="P43" s="44"/>
      <c r="Q43" s="44"/>
      <c r="R43" s="44"/>
      <c r="S43" s="45"/>
      <c r="T43" s="44"/>
      <c r="U43" s="45"/>
      <c r="V43" s="59"/>
      <c r="W43" s="62"/>
      <c r="X43" s="71"/>
      <c r="Y43" s="62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5"/>
      <c r="AS43" s="44"/>
      <c r="AT43" s="18"/>
      <c r="AU43" s="45"/>
      <c r="AV43" s="93"/>
      <c r="AW43" s="93"/>
      <c r="AX43" s="117"/>
      <c r="AY43" s="126"/>
    </row>
    <row r="44" spans="1:51" s="83" customFormat="1" ht="15" customHeight="1">
      <c r="A44" s="232"/>
      <c r="B44" s="194" t="s">
        <v>68</v>
      </c>
      <c r="C44" s="205" t="s">
        <v>23</v>
      </c>
      <c r="D44" s="57" t="s">
        <v>17</v>
      </c>
      <c r="E44" s="166">
        <v>6</v>
      </c>
      <c r="F44" s="166">
        <v>18</v>
      </c>
      <c r="G44" s="166">
        <v>18</v>
      </c>
      <c r="H44" s="166">
        <v>18</v>
      </c>
      <c r="I44" s="271">
        <v>18</v>
      </c>
      <c r="J44" s="272">
        <v>18</v>
      </c>
      <c r="K44" s="166"/>
      <c r="L44" s="79"/>
      <c r="M44" s="79"/>
      <c r="N44" s="79"/>
      <c r="O44" s="79"/>
      <c r="P44" s="79"/>
      <c r="Q44" s="79"/>
      <c r="R44" s="79"/>
      <c r="S44" s="80"/>
      <c r="T44" s="79"/>
      <c r="U44" s="80"/>
      <c r="V44" s="143">
        <f>SUM(E44:U44)</f>
        <v>96</v>
      </c>
      <c r="W44" s="82"/>
      <c r="X44" s="81"/>
      <c r="Y44" s="82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80"/>
      <c r="AS44" s="79"/>
      <c r="AT44" s="86"/>
      <c r="AU44" s="80"/>
      <c r="AV44" s="94"/>
      <c r="AW44" s="94"/>
      <c r="AX44" s="121"/>
      <c r="AY44" s="129">
        <f>V44</f>
        <v>96</v>
      </c>
    </row>
    <row r="45" spans="1:51" ht="15" customHeight="1">
      <c r="A45" s="232"/>
      <c r="B45" s="195"/>
      <c r="C45" s="206"/>
      <c r="D45" s="57" t="s">
        <v>18</v>
      </c>
      <c r="E45" s="159"/>
      <c r="F45" s="159"/>
      <c r="G45" s="159"/>
      <c r="H45" s="159"/>
      <c r="I45" s="171"/>
      <c r="J45" s="171"/>
      <c r="K45" s="159"/>
      <c r="L45" s="44"/>
      <c r="M45" s="44"/>
      <c r="N45" s="44"/>
      <c r="O45" s="44"/>
      <c r="P45" s="44"/>
      <c r="Q45" s="44"/>
      <c r="R45" s="44"/>
      <c r="S45" s="45"/>
      <c r="T45" s="44"/>
      <c r="U45" s="45"/>
      <c r="V45" s="59"/>
      <c r="W45" s="62"/>
      <c r="X45" s="71"/>
      <c r="Y45" s="62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5"/>
      <c r="AS45" s="44"/>
      <c r="AT45" s="14"/>
      <c r="AU45" s="45"/>
      <c r="AV45" s="93"/>
      <c r="AW45" s="93"/>
      <c r="AX45" s="117"/>
      <c r="AY45" s="77"/>
    </row>
    <row r="46" spans="1:51" ht="15" customHeight="1">
      <c r="A46" s="232"/>
      <c r="B46" s="194" t="s">
        <v>38</v>
      </c>
      <c r="C46" s="205" t="s">
        <v>24</v>
      </c>
      <c r="D46" s="57" t="s">
        <v>17</v>
      </c>
      <c r="E46" s="159"/>
      <c r="F46" s="159"/>
      <c r="G46" s="159"/>
      <c r="H46" s="159"/>
      <c r="I46" s="273"/>
      <c r="J46" s="166"/>
      <c r="K46" s="159"/>
      <c r="L46" s="44"/>
      <c r="M46" s="44"/>
      <c r="N46" s="44"/>
      <c r="O46" s="44"/>
      <c r="P46" s="44"/>
      <c r="Q46" s="44"/>
      <c r="R46" s="44"/>
      <c r="S46" s="45"/>
      <c r="T46" s="44"/>
      <c r="U46" s="45"/>
      <c r="V46" s="59">
        <f>SUM(I46:U46)</f>
        <v>0</v>
      </c>
      <c r="W46" s="62"/>
      <c r="X46" s="175"/>
      <c r="Y46" s="62"/>
      <c r="Z46" s="62"/>
      <c r="AA46" s="62"/>
      <c r="AB46" s="62"/>
      <c r="AC46" s="62"/>
      <c r="AD46" s="62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5"/>
      <c r="AS46" s="44"/>
      <c r="AT46" s="14"/>
      <c r="AU46" s="45"/>
      <c r="AV46" s="93"/>
      <c r="AW46" s="93"/>
      <c r="AX46" s="117"/>
      <c r="AY46" s="77"/>
    </row>
    <row r="47" spans="1:51" ht="15" customHeight="1">
      <c r="A47" s="232"/>
      <c r="B47" s="195"/>
      <c r="C47" s="206"/>
      <c r="D47" s="57" t="s">
        <v>18</v>
      </c>
      <c r="E47" s="159"/>
      <c r="F47" s="159"/>
      <c r="G47" s="159"/>
      <c r="H47" s="159"/>
      <c r="I47" s="159"/>
      <c r="J47" s="159"/>
      <c r="K47" s="159"/>
      <c r="L47" s="44"/>
      <c r="M47" s="44"/>
      <c r="N47" s="44"/>
      <c r="O47" s="44"/>
      <c r="P47" s="44"/>
      <c r="Q47" s="44"/>
      <c r="R47" s="44"/>
      <c r="S47" s="45"/>
      <c r="T47" s="44"/>
      <c r="U47" s="45"/>
      <c r="V47" s="59"/>
      <c r="W47" s="62"/>
      <c r="X47" s="175"/>
      <c r="Y47" s="62"/>
      <c r="Z47" s="62"/>
      <c r="AA47" s="62"/>
      <c r="AB47" s="62"/>
      <c r="AC47" s="62"/>
      <c r="AD47" s="62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5"/>
      <c r="AS47" s="44"/>
      <c r="AT47" s="14"/>
      <c r="AU47" s="45"/>
      <c r="AV47" s="93"/>
      <c r="AW47" s="93"/>
      <c r="AX47" s="117"/>
      <c r="AY47" s="77"/>
    </row>
    <row r="48" spans="1:51" s="83" customFormat="1" ht="15" customHeight="1">
      <c r="A48" s="232"/>
      <c r="B48" s="210" t="s">
        <v>33</v>
      </c>
      <c r="C48" s="212" t="s">
        <v>34</v>
      </c>
      <c r="D48" s="53" t="s">
        <v>17</v>
      </c>
      <c r="E48" s="165"/>
      <c r="F48" s="165"/>
      <c r="G48" s="165"/>
      <c r="H48" s="165"/>
      <c r="I48" s="165"/>
      <c r="J48" s="165"/>
      <c r="K48" s="165">
        <f t="shared" ref="K48:U48" si="7">K50+K52+K54</f>
        <v>27</v>
      </c>
      <c r="L48" s="53">
        <f t="shared" si="7"/>
        <v>27</v>
      </c>
      <c r="M48" s="53">
        <f t="shared" si="7"/>
        <v>27</v>
      </c>
      <c r="N48" s="53">
        <f t="shared" si="7"/>
        <v>20</v>
      </c>
      <c r="O48" s="53">
        <f t="shared" si="7"/>
        <v>27</v>
      </c>
      <c r="P48" s="53">
        <f t="shared" si="7"/>
        <v>27</v>
      </c>
      <c r="Q48" s="53">
        <f t="shared" si="7"/>
        <v>26</v>
      </c>
      <c r="R48" s="53">
        <f t="shared" si="7"/>
        <v>27</v>
      </c>
      <c r="S48" s="53">
        <f t="shared" si="7"/>
        <v>26</v>
      </c>
      <c r="T48" s="53">
        <f t="shared" si="7"/>
        <v>26</v>
      </c>
      <c r="U48" s="54">
        <f t="shared" si="7"/>
        <v>14</v>
      </c>
      <c r="V48" s="141">
        <f>SUM(E48:U48)</f>
        <v>274</v>
      </c>
      <c r="W48" s="53"/>
      <c r="X48" s="110"/>
      <c r="Y48" s="68">
        <f>Y54</f>
        <v>28</v>
      </c>
      <c r="Z48" s="68">
        <f t="shared" ref="Z48:AD48" si="8">Z54</f>
        <v>35</v>
      </c>
      <c r="AA48" s="68">
        <f t="shared" si="8"/>
        <v>35</v>
      </c>
      <c r="AB48" s="68">
        <f t="shared" si="8"/>
        <v>35</v>
      </c>
      <c r="AC48" s="68">
        <f t="shared" si="8"/>
        <v>35</v>
      </c>
      <c r="AD48" s="68">
        <f t="shared" si="8"/>
        <v>13</v>
      </c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122">
        <f>SUM(Y48:AW48)</f>
        <v>181</v>
      </c>
      <c r="AY48" s="122">
        <f>AX48+V48</f>
        <v>455</v>
      </c>
    </row>
    <row r="49" spans="1:51" ht="15" customHeight="1">
      <c r="A49" s="232"/>
      <c r="B49" s="211"/>
      <c r="C49" s="213"/>
      <c r="D49" s="53" t="s">
        <v>18</v>
      </c>
      <c r="E49" s="165"/>
      <c r="F49" s="165"/>
      <c r="G49" s="165"/>
      <c r="H49" s="165"/>
      <c r="I49" s="165"/>
      <c r="J49" s="165"/>
      <c r="K49" s="274"/>
      <c r="L49" s="55"/>
      <c r="M49" s="55"/>
      <c r="N49" s="55"/>
      <c r="O49" s="55"/>
      <c r="P49" s="55"/>
      <c r="Q49" s="55"/>
      <c r="R49" s="55"/>
      <c r="S49" s="56"/>
      <c r="T49" s="55"/>
      <c r="U49" s="56"/>
      <c r="V49" s="142"/>
      <c r="W49" s="55"/>
      <c r="X49" s="110"/>
      <c r="Y49" s="68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122"/>
      <c r="AY49" s="122"/>
    </row>
    <row r="50" spans="1:51">
      <c r="B50" s="214" t="s">
        <v>35</v>
      </c>
      <c r="C50" s="216" t="s">
        <v>36</v>
      </c>
      <c r="D50" s="8" t="s">
        <v>17</v>
      </c>
      <c r="E50" s="167"/>
      <c r="F50" s="167"/>
      <c r="G50" s="167"/>
      <c r="H50" s="167"/>
      <c r="I50" s="167"/>
      <c r="J50" s="167"/>
      <c r="K50" s="167">
        <v>9</v>
      </c>
      <c r="L50" s="95">
        <v>9</v>
      </c>
      <c r="M50" s="95">
        <v>9</v>
      </c>
      <c r="N50" s="95">
        <v>2</v>
      </c>
      <c r="O50" s="95">
        <v>9</v>
      </c>
      <c r="P50" s="95">
        <v>9</v>
      </c>
      <c r="Q50" s="95">
        <v>8</v>
      </c>
      <c r="R50" s="95">
        <v>9</v>
      </c>
      <c r="S50" s="98">
        <v>8</v>
      </c>
      <c r="T50" s="95">
        <v>8</v>
      </c>
      <c r="U50" s="96">
        <v>2</v>
      </c>
      <c r="V50" s="144">
        <f>SUM(K50:U50)</f>
        <v>82</v>
      </c>
      <c r="W50" s="20"/>
      <c r="X50" s="97"/>
      <c r="Y50" s="20"/>
      <c r="Z50" s="9"/>
      <c r="AA50" s="9"/>
      <c r="AB50" s="9"/>
      <c r="AC50" s="9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8"/>
      <c r="AS50" s="95"/>
      <c r="AT50" s="95"/>
      <c r="AU50" s="98"/>
      <c r="AV50" s="95"/>
      <c r="AW50" s="95"/>
      <c r="AX50" s="117"/>
      <c r="AY50" s="114">
        <f>V50</f>
        <v>82</v>
      </c>
    </row>
    <row r="51" spans="1:51">
      <c r="B51" s="215"/>
      <c r="C51" s="217"/>
      <c r="D51" s="8" t="s">
        <v>18</v>
      </c>
      <c r="E51" s="167"/>
      <c r="F51" s="167"/>
      <c r="G51" s="167"/>
      <c r="H51" s="167"/>
      <c r="I51" s="167"/>
      <c r="J51" s="167"/>
      <c r="K51" s="167"/>
      <c r="L51" s="95"/>
      <c r="M51" s="95"/>
      <c r="N51" s="95"/>
      <c r="O51" s="95"/>
      <c r="P51" s="95"/>
      <c r="Q51" s="95"/>
      <c r="R51" s="95"/>
      <c r="S51" s="98"/>
      <c r="T51" s="95"/>
      <c r="U51" s="96"/>
      <c r="V51" s="144"/>
      <c r="W51" s="20"/>
      <c r="X51" s="97"/>
      <c r="Y51" s="20"/>
      <c r="Z51" s="9"/>
      <c r="AA51" s="9"/>
      <c r="AB51" s="9"/>
      <c r="AC51" s="9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8"/>
      <c r="AS51" s="95"/>
      <c r="AT51" s="95"/>
      <c r="AU51" s="98"/>
      <c r="AV51" s="95"/>
      <c r="AW51" s="95"/>
      <c r="AX51" s="117"/>
      <c r="AY51" s="114"/>
    </row>
    <row r="52" spans="1:51">
      <c r="B52" s="194" t="s">
        <v>37</v>
      </c>
      <c r="C52" s="205" t="s">
        <v>23</v>
      </c>
      <c r="D52" s="8" t="s">
        <v>17</v>
      </c>
      <c r="E52" s="159"/>
      <c r="F52" s="159"/>
      <c r="G52" s="159"/>
      <c r="H52" s="159"/>
      <c r="I52" s="159"/>
      <c r="J52" s="159"/>
      <c r="K52" s="159">
        <v>18</v>
      </c>
      <c r="L52" s="44">
        <v>18</v>
      </c>
      <c r="M52" s="44">
        <v>18</v>
      </c>
      <c r="N52" s="44">
        <v>18</v>
      </c>
      <c r="O52" s="44">
        <v>18</v>
      </c>
      <c r="P52" s="44">
        <v>18</v>
      </c>
      <c r="Q52" s="44">
        <v>18</v>
      </c>
      <c r="R52" s="44">
        <v>18</v>
      </c>
      <c r="S52" s="45">
        <v>18</v>
      </c>
      <c r="T52" s="44">
        <v>18</v>
      </c>
      <c r="U52" s="45">
        <v>12</v>
      </c>
      <c r="V52" s="59">
        <f>SUM(K52:U52)</f>
        <v>192</v>
      </c>
      <c r="W52" s="62"/>
      <c r="X52" s="89"/>
      <c r="Z52" s="1"/>
      <c r="AA52" s="1"/>
      <c r="AB52" s="1"/>
      <c r="AC52" s="1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5"/>
      <c r="AS52" s="44"/>
      <c r="AT52" s="1"/>
      <c r="AU52" s="45"/>
      <c r="AV52" s="1"/>
      <c r="AW52" s="1"/>
      <c r="AX52" s="117"/>
      <c r="AY52" s="126">
        <f>V52</f>
        <v>192</v>
      </c>
    </row>
    <row r="53" spans="1:51">
      <c r="B53" s="195"/>
      <c r="C53" s="206"/>
      <c r="D53" s="8" t="s">
        <v>18</v>
      </c>
      <c r="E53" s="159"/>
      <c r="F53" s="159"/>
      <c r="G53" s="159"/>
      <c r="H53" s="159"/>
      <c r="I53" s="159"/>
      <c r="J53" s="159"/>
      <c r="K53" s="159"/>
      <c r="L53" s="44"/>
      <c r="M53" s="44"/>
      <c r="N53" s="44"/>
      <c r="O53" s="44"/>
      <c r="P53" s="44"/>
      <c r="Q53" s="44"/>
      <c r="R53" s="44"/>
      <c r="S53" s="45"/>
      <c r="T53" s="44"/>
      <c r="U53" s="45"/>
      <c r="V53" s="59"/>
      <c r="W53" s="62"/>
      <c r="X53" s="71"/>
      <c r="Y53" s="62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5"/>
      <c r="AS53" s="44"/>
      <c r="AT53" s="1"/>
      <c r="AU53" s="45"/>
      <c r="AV53" s="1"/>
      <c r="AW53" s="1"/>
      <c r="AX53" s="117"/>
      <c r="AY53" s="126"/>
    </row>
    <row r="54" spans="1:51">
      <c r="B54" s="207" t="s">
        <v>96</v>
      </c>
      <c r="C54" s="205" t="s">
        <v>24</v>
      </c>
      <c r="D54" s="8" t="s">
        <v>17</v>
      </c>
      <c r="E54" s="159"/>
      <c r="F54" s="159"/>
      <c r="G54" s="159"/>
      <c r="H54" s="159"/>
      <c r="I54" s="159"/>
      <c r="J54" s="159"/>
      <c r="K54" s="159"/>
      <c r="L54" s="44"/>
      <c r="M54" s="44"/>
      <c r="N54" s="44"/>
      <c r="O54" s="44"/>
      <c r="P54" s="44"/>
      <c r="Q54" s="44"/>
      <c r="R54" s="44"/>
      <c r="S54" s="45"/>
      <c r="T54" s="44"/>
      <c r="U54" s="45"/>
      <c r="V54" s="59"/>
      <c r="W54" s="62"/>
      <c r="X54" s="89"/>
      <c r="Y54" s="44">
        <v>28</v>
      </c>
      <c r="Z54" s="62">
        <v>35</v>
      </c>
      <c r="AA54" s="44">
        <v>35</v>
      </c>
      <c r="AB54" s="44">
        <v>35</v>
      </c>
      <c r="AC54" s="44">
        <v>35</v>
      </c>
      <c r="AD54" s="44">
        <v>13</v>
      </c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5"/>
      <c r="AS54" s="44"/>
      <c r="AT54" s="1"/>
      <c r="AU54" s="45"/>
      <c r="AV54" s="1"/>
      <c r="AW54" s="1"/>
      <c r="AX54" s="117"/>
      <c r="AY54" s="126">
        <f>SUM(G54:AX54)</f>
        <v>181</v>
      </c>
    </row>
    <row r="55" spans="1:51">
      <c r="B55" s="208"/>
      <c r="C55" s="206"/>
      <c r="D55" s="8" t="s">
        <v>18</v>
      </c>
      <c r="E55" s="159"/>
      <c r="F55" s="159"/>
      <c r="G55" s="159"/>
      <c r="H55" s="159"/>
      <c r="I55" s="159"/>
      <c r="J55" s="159"/>
      <c r="K55" s="159"/>
      <c r="L55" s="44"/>
      <c r="M55" s="44"/>
      <c r="N55" s="44"/>
      <c r="O55" s="44"/>
      <c r="P55" s="44"/>
      <c r="Q55" s="44"/>
      <c r="R55" s="44"/>
      <c r="S55" s="45"/>
      <c r="T55" s="44"/>
      <c r="U55" s="45"/>
      <c r="V55" s="59"/>
      <c r="W55" s="62"/>
      <c r="X55" s="71"/>
      <c r="Y55" s="62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5"/>
      <c r="AS55" s="44"/>
      <c r="AT55" s="1"/>
      <c r="AU55" s="45"/>
      <c r="AV55" s="1"/>
      <c r="AW55" s="1"/>
      <c r="AX55" s="117"/>
      <c r="AY55" s="126"/>
    </row>
    <row r="56" spans="1:51">
      <c r="B56" s="200" t="s">
        <v>39</v>
      </c>
      <c r="C56" s="209" t="s">
        <v>69</v>
      </c>
      <c r="D56" s="53" t="s">
        <v>17</v>
      </c>
      <c r="E56" s="165"/>
      <c r="F56" s="165"/>
      <c r="G56" s="165"/>
      <c r="H56" s="165"/>
      <c r="I56" s="165"/>
      <c r="J56" s="165"/>
      <c r="K56" s="165"/>
      <c r="L56" s="53"/>
      <c r="M56" s="53"/>
      <c r="N56" s="53"/>
      <c r="O56" s="53"/>
      <c r="P56" s="53"/>
      <c r="Q56" s="53"/>
      <c r="R56" s="53"/>
      <c r="S56" s="54"/>
      <c r="T56" s="53"/>
      <c r="U56" s="54"/>
      <c r="V56" s="141"/>
      <c r="W56" s="68"/>
      <c r="X56" s="67"/>
      <c r="Y56" s="68"/>
      <c r="Z56" s="53"/>
      <c r="AA56" s="53"/>
      <c r="AB56" s="53"/>
      <c r="AC56" s="53"/>
      <c r="AD56" s="53">
        <v>4</v>
      </c>
      <c r="AE56" s="53">
        <v>4</v>
      </c>
      <c r="AF56" s="53">
        <v>4</v>
      </c>
      <c r="AG56" s="53">
        <v>4</v>
      </c>
      <c r="AH56" s="53">
        <v>4</v>
      </c>
      <c r="AI56" s="53">
        <v>2</v>
      </c>
      <c r="AJ56" s="53">
        <v>2</v>
      </c>
      <c r="AK56" s="53">
        <v>2</v>
      </c>
      <c r="AL56" s="53">
        <v>2</v>
      </c>
      <c r="AM56" s="53">
        <v>4</v>
      </c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122"/>
      <c r="AY56" s="122">
        <f>SUM(AD56:AX56)</f>
        <v>32</v>
      </c>
    </row>
    <row r="57" spans="1:51">
      <c r="B57" s="201"/>
      <c r="C57" s="199"/>
      <c r="D57" s="53" t="s">
        <v>18</v>
      </c>
      <c r="E57" s="165"/>
      <c r="F57" s="165"/>
      <c r="G57" s="165"/>
      <c r="H57" s="165"/>
      <c r="I57" s="165"/>
      <c r="J57" s="274"/>
      <c r="K57" s="274"/>
      <c r="L57" s="55"/>
      <c r="M57" s="55"/>
      <c r="N57" s="55"/>
      <c r="O57" s="55"/>
      <c r="P57" s="55"/>
      <c r="Q57" s="55"/>
      <c r="R57" s="55"/>
      <c r="S57" s="56"/>
      <c r="T57" s="55"/>
      <c r="U57" s="56"/>
      <c r="V57" s="142"/>
      <c r="W57" s="68"/>
      <c r="X57" s="67"/>
      <c r="Y57" s="68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122"/>
      <c r="AY57" s="122"/>
    </row>
    <row r="58" spans="1:51">
      <c r="B58" s="196" t="s">
        <v>70</v>
      </c>
      <c r="C58" s="35" t="s">
        <v>71</v>
      </c>
      <c r="D58" s="8" t="s">
        <v>17</v>
      </c>
      <c r="E58" s="167"/>
      <c r="F58" s="167"/>
      <c r="G58" s="167"/>
      <c r="H58" s="167"/>
      <c r="I58" s="167"/>
      <c r="J58" s="167"/>
      <c r="K58" s="167"/>
      <c r="L58" s="95"/>
      <c r="M58" s="95"/>
      <c r="N58" s="95"/>
      <c r="O58" s="95"/>
      <c r="P58" s="95"/>
      <c r="Q58" s="95"/>
      <c r="R58" s="95"/>
      <c r="S58" s="98"/>
      <c r="T58" s="95"/>
      <c r="U58" s="98"/>
      <c r="V58" s="145"/>
      <c r="W58" s="17"/>
      <c r="X58" s="99"/>
      <c r="Y58" s="17"/>
      <c r="Z58" s="95"/>
      <c r="AA58" s="95"/>
      <c r="AB58" s="95"/>
      <c r="AC58" s="9"/>
      <c r="AD58" s="9">
        <v>4</v>
      </c>
      <c r="AE58" s="9">
        <v>4</v>
      </c>
      <c r="AF58" s="9">
        <v>4</v>
      </c>
      <c r="AG58" s="9">
        <v>4</v>
      </c>
      <c r="AH58" s="9">
        <v>4</v>
      </c>
      <c r="AI58" s="9">
        <v>2</v>
      </c>
      <c r="AJ58" s="9">
        <v>2</v>
      </c>
      <c r="AK58" s="9">
        <v>2</v>
      </c>
      <c r="AL58" s="9">
        <v>2</v>
      </c>
      <c r="AM58" s="9">
        <v>4</v>
      </c>
      <c r="AN58" s="95"/>
      <c r="AO58" s="95"/>
      <c r="AP58" s="95"/>
      <c r="AQ58" s="95"/>
      <c r="AR58" s="98"/>
      <c r="AS58" s="95"/>
      <c r="AT58" s="95"/>
      <c r="AU58" s="98"/>
      <c r="AV58" s="95"/>
      <c r="AW58" s="95"/>
      <c r="AX58" s="117"/>
      <c r="AY58" s="114">
        <f>SUM(G58:AX58)</f>
        <v>32</v>
      </c>
    </row>
    <row r="59" spans="1:51">
      <c r="B59" s="196"/>
      <c r="C59" s="36" t="s">
        <v>72</v>
      </c>
      <c r="D59" s="8" t="s">
        <v>18</v>
      </c>
      <c r="E59" s="167"/>
      <c r="F59" s="167"/>
      <c r="G59" s="167"/>
      <c r="H59" s="167"/>
      <c r="I59" s="167"/>
      <c r="J59" s="167"/>
      <c r="K59" s="167"/>
      <c r="L59" s="95"/>
      <c r="M59" s="95"/>
      <c r="N59" s="95"/>
      <c r="O59" s="95"/>
      <c r="P59" s="95"/>
      <c r="Q59" s="95"/>
      <c r="R59" s="95"/>
      <c r="S59" s="98"/>
      <c r="T59" s="95"/>
      <c r="U59" s="98"/>
      <c r="V59" s="145"/>
      <c r="W59" s="17"/>
      <c r="X59" s="99"/>
      <c r="Y59" s="17"/>
      <c r="Z59" s="95"/>
      <c r="AA59" s="95"/>
      <c r="AB59" s="95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5"/>
      <c r="AO59" s="95"/>
      <c r="AP59" s="95"/>
      <c r="AQ59" s="95"/>
      <c r="AR59" s="98"/>
      <c r="AS59" s="95"/>
      <c r="AT59" s="95"/>
      <c r="AU59" s="98"/>
      <c r="AV59" s="95"/>
      <c r="AW59" s="95"/>
      <c r="AX59" s="117"/>
      <c r="AY59" s="114"/>
    </row>
    <row r="60" spans="1:51">
      <c r="B60" s="197" t="s">
        <v>73</v>
      </c>
      <c r="C60" s="198" t="s">
        <v>74</v>
      </c>
      <c r="D60" s="53" t="s">
        <v>17</v>
      </c>
      <c r="E60" s="165"/>
      <c r="F60" s="165"/>
      <c r="G60" s="165"/>
      <c r="H60" s="165"/>
      <c r="I60" s="165"/>
      <c r="J60" s="165"/>
      <c r="K60" s="165"/>
      <c r="L60" s="53"/>
      <c r="M60" s="53"/>
      <c r="N60" s="53"/>
      <c r="O60" s="53"/>
      <c r="P60" s="53"/>
      <c r="Q60" s="53"/>
      <c r="R60" s="53"/>
      <c r="S60" s="54"/>
      <c r="T60" s="53"/>
      <c r="U60" s="54"/>
      <c r="V60" s="141"/>
      <c r="W60" s="68"/>
      <c r="X60" s="67"/>
      <c r="Y60" s="68"/>
      <c r="Z60" s="53"/>
      <c r="AA60" s="53"/>
      <c r="AB60" s="53"/>
      <c r="AC60" s="53"/>
      <c r="AD60" s="53">
        <v>8</v>
      </c>
      <c r="AE60" s="53">
        <v>8</v>
      </c>
      <c r="AF60" s="53">
        <v>5</v>
      </c>
      <c r="AG60" s="53">
        <v>5</v>
      </c>
      <c r="AH60" s="53">
        <v>3</v>
      </c>
      <c r="AI60" s="53">
        <v>3</v>
      </c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122"/>
      <c r="AY60" s="122">
        <f>SUM(AD60:AX60)</f>
        <v>32</v>
      </c>
    </row>
    <row r="61" spans="1:51">
      <c r="B61" s="197"/>
      <c r="C61" s="199"/>
      <c r="D61" s="53" t="s">
        <v>18</v>
      </c>
      <c r="E61" s="165"/>
      <c r="F61" s="165"/>
      <c r="G61" s="165"/>
      <c r="H61" s="165"/>
      <c r="I61" s="165"/>
      <c r="J61" s="274"/>
      <c r="K61" s="274"/>
      <c r="L61" s="55"/>
      <c r="M61" s="55"/>
      <c r="N61" s="55"/>
      <c r="O61" s="55"/>
      <c r="P61" s="55"/>
      <c r="Q61" s="55"/>
      <c r="R61" s="55"/>
      <c r="S61" s="56"/>
      <c r="T61" s="55"/>
      <c r="U61" s="56"/>
      <c r="V61" s="142"/>
      <c r="W61" s="68"/>
      <c r="X61" s="67"/>
      <c r="Y61" s="68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122"/>
      <c r="AY61" s="122"/>
    </row>
    <row r="62" spans="1:51" ht="26.45" customHeight="1">
      <c r="B62" s="194" t="s">
        <v>75</v>
      </c>
      <c r="C62" s="203" t="s">
        <v>76</v>
      </c>
      <c r="D62" s="8" t="s">
        <v>17</v>
      </c>
      <c r="E62" s="167"/>
      <c r="F62" s="167"/>
      <c r="G62" s="167"/>
      <c r="H62" s="167"/>
      <c r="I62" s="167"/>
      <c r="J62" s="167"/>
      <c r="K62" s="167"/>
      <c r="L62" s="95"/>
      <c r="M62" s="95"/>
      <c r="N62" s="95"/>
      <c r="O62" s="95"/>
      <c r="P62" s="95"/>
      <c r="Q62" s="95"/>
      <c r="R62" s="95"/>
      <c r="S62" s="98"/>
      <c r="T62" s="95"/>
      <c r="U62" s="98"/>
      <c r="V62" s="145"/>
      <c r="W62" s="17"/>
      <c r="X62" s="99"/>
      <c r="Y62" s="17"/>
      <c r="Z62" s="95"/>
      <c r="AA62" s="95"/>
      <c r="AB62" s="95"/>
      <c r="AC62" s="9"/>
      <c r="AD62" s="9">
        <v>8</v>
      </c>
      <c r="AE62" s="9">
        <v>8</v>
      </c>
      <c r="AF62" s="9">
        <v>5</v>
      </c>
      <c r="AG62" s="9">
        <v>5</v>
      </c>
      <c r="AH62" s="9">
        <v>3</v>
      </c>
      <c r="AI62" s="9">
        <v>3</v>
      </c>
      <c r="AJ62" s="95"/>
      <c r="AK62" s="95"/>
      <c r="AL62" s="95"/>
      <c r="AM62" s="95"/>
      <c r="AN62" s="95"/>
      <c r="AO62" s="95"/>
      <c r="AP62" s="95"/>
      <c r="AQ62" s="95"/>
      <c r="AR62" s="98"/>
      <c r="AS62" s="95"/>
      <c r="AT62" s="95"/>
      <c r="AU62" s="98"/>
      <c r="AV62" s="95"/>
      <c r="AW62" s="95"/>
      <c r="AX62" s="117"/>
      <c r="AY62" s="114">
        <f>SUM(G62:AX62)</f>
        <v>32</v>
      </c>
    </row>
    <row r="63" spans="1:51">
      <c r="B63" s="195"/>
      <c r="C63" s="204"/>
      <c r="D63" s="8" t="s">
        <v>18</v>
      </c>
      <c r="E63" s="167"/>
      <c r="F63" s="167"/>
      <c r="G63" s="167"/>
      <c r="H63" s="167"/>
      <c r="I63" s="167"/>
      <c r="J63" s="167"/>
      <c r="K63" s="167"/>
      <c r="L63" s="95"/>
      <c r="M63" s="95"/>
      <c r="N63" s="95"/>
      <c r="O63" s="95"/>
      <c r="P63" s="95"/>
      <c r="Q63" s="95"/>
      <c r="R63" s="95"/>
      <c r="S63" s="98"/>
      <c r="T63" s="95"/>
      <c r="U63" s="98"/>
      <c r="V63" s="145"/>
      <c r="W63" s="17"/>
      <c r="X63" s="99"/>
      <c r="Y63" s="17"/>
      <c r="Z63" s="95"/>
      <c r="AA63" s="95"/>
      <c r="AB63" s="95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6"/>
      <c r="AS63" s="9"/>
      <c r="AT63" s="95"/>
      <c r="AU63" s="98"/>
      <c r="AV63" s="95"/>
      <c r="AW63" s="95"/>
      <c r="AX63" s="117"/>
      <c r="AY63" s="114"/>
    </row>
    <row r="64" spans="1:51" s="83" customFormat="1">
      <c r="B64" s="200" t="s">
        <v>77</v>
      </c>
      <c r="C64" s="202" t="s">
        <v>78</v>
      </c>
      <c r="D64" s="53" t="s">
        <v>17</v>
      </c>
      <c r="E64" s="165"/>
      <c r="F64" s="165"/>
      <c r="G64" s="165"/>
      <c r="H64" s="165"/>
      <c r="I64" s="165"/>
      <c r="J64" s="165"/>
      <c r="K64" s="165"/>
      <c r="L64" s="53"/>
      <c r="M64" s="53"/>
      <c r="N64" s="53"/>
      <c r="O64" s="53"/>
      <c r="P64" s="53"/>
      <c r="Q64" s="53"/>
      <c r="R64" s="53"/>
      <c r="S64" s="54"/>
      <c r="T64" s="53"/>
      <c r="U64" s="54"/>
      <c r="V64" s="141"/>
      <c r="W64" s="68"/>
      <c r="X64" s="67"/>
      <c r="Y64" s="68"/>
      <c r="Z64" s="53"/>
      <c r="AA64" s="53"/>
      <c r="AB64" s="53"/>
      <c r="AC64" s="53"/>
      <c r="AD64" s="53">
        <f>AD66+AD68+AD70</f>
        <v>5</v>
      </c>
      <c r="AE64" s="53">
        <f t="shared" ref="AE64:AT64" si="9">AE66+AE68+AE70</f>
        <v>5</v>
      </c>
      <c r="AF64" s="53">
        <f t="shared" si="9"/>
        <v>11</v>
      </c>
      <c r="AG64" s="53">
        <f t="shared" si="9"/>
        <v>17</v>
      </c>
      <c r="AH64" s="53">
        <f t="shared" si="9"/>
        <v>18</v>
      </c>
      <c r="AI64" s="53">
        <f t="shared" si="9"/>
        <v>24</v>
      </c>
      <c r="AJ64" s="53">
        <f t="shared" si="9"/>
        <v>24</v>
      </c>
      <c r="AK64" s="53">
        <f t="shared" si="9"/>
        <v>22</v>
      </c>
      <c r="AL64" s="53">
        <f t="shared" si="9"/>
        <v>22</v>
      </c>
      <c r="AM64" s="53">
        <f t="shared" si="9"/>
        <v>26</v>
      </c>
      <c r="AN64" s="53">
        <f t="shared" si="9"/>
        <v>26</v>
      </c>
      <c r="AO64" s="53">
        <f t="shared" si="9"/>
        <v>25</v>
      </c>
      <c r="AP64" s="53">
        <f t="shared" si="9"/>
        <v>35</v>
      </c>
      <c r="AQ64" s="53">
        <f t="shared" si="9"/>
        <v>35</v>
      </c>
      <c r="AR64" s="53">
        <f t="shared" si="9"/>
        <v>35</v>
      </c>
      <c r="AS64" s="53">
        <f t="shared" si="9"/>
        <v>35</v>
      </c>
      <c r="AT64" s="53">
        <f t="shared" si="9"/>
        <v>34</v>
      </c>
      <c r="AU64" s="53"/>
      <c r="AV64" s="53"/>
      <c r="AW64" s="53"/>
      <c r="AX64" s="122"/>
      <c r="AY64" s="122">
        <f>SUM(AD64:AX64)</f>
        <v>399</v>
      </c>
    </row>
    <row r="65" spans="2:51">
      <c r="B65" s="201"/>
      <c r="C65" s="202"/>
      <c r="D65" s="53" t="s">
        <v>18</v>
      </c>
      <c r="E65" s="165"/>
      <c r="F65" s="165"/>
      <c r="G65" s="165"/>
      <c r="H65" s="165"/>
      <c r="I65" s="165"/>
      <c r="J65" s="274"/>
      <c r="K65" s="274"/>
      <c r="L65" s="55"/>
      <c r="M65" s="55"/>
      <c r="N65" s="55"/>
      <c r="O65" s="55"/>
      <c r="P65" s="55"/>
      <c r="Q65" s="55"/>
      <c r="R65" s="55"/>
      <c r="S65" s="56"/>
      <c r="T65" s="55"/>
      <c r="U65" s="56"/>
      <c r="V65" s="142"/>
      <c r="W65" s="68"/>
      <c r="X65" s="67"/>
      <c r="Y65" s="68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122"/>
      <c r="AY65" s="122"/>
    </row>
    <row r="66" spans="2:51" ht="19.149999999999999" customHeight="1">
      <c r="B66" s="176" t="s">
        <v>79</v>
      </c>
      <c r="C66" s="192" t="s">
        <v>80</v>
      </c>
      <c r="D66" s="8" t="s">
        <v>17</v>
      </c>
      <c r="E66" s="167"/>
      <c r="F66" s="167"/>
      <c r="G66" s="167"/>
      <c r="H66" s="167"/>
      <c r="I66" s="167"/>
      <c r="J66" s="167"/>
      <c r="K66" s="167"/>
      <c r="L66" s="95"/>
      <c r="M66" s="95"/>
      <c r="N66" s="95"/>
      <c r="O66" s="95"/>
      <c r="P66" s="95"/>
      <c r="Q66" s="95"/>
      <c r="R66" s="95"/>
      <c r="S66" s="98"/>
      <c r="T66" s="95"/>
      <c r="U66" s="98"/>
      <c r="V66" s="145"/>
      <c r="W66" s="17"/>
      <c r="X66" s="99"/>
      <c r="Y66" s="17"/>
      <c r="Z66" s="95"/>
      <c r="AA66" s="95"/>
      <c r="AB66" s="95"/>
      <c r="AC66" s="95"/>
      <c r="AD66" s="9">
        <v>5</v>
      </c>
      <c r="AE66" s="9">
        <v>5</v>
      </c>
      <c r="AF66" s="9">
        <v>5</v>
      </c>
      <c r="AG66" s="9">
        <v>5</v>
      </c>
      <c r="AH66" s="9">
        <v>6</v>
      </c>
      <c r="AI66" s="9">
        <v>6</v>
      </c>
      <c r="AJ66" s="9">
        <v>6</v>
      </c>
      <c r="AK66" s="9">
        <v>4</v>
      </c>
      <c r="AL66" s="9">
        <v>4</v>
      </c>
      <c r="AM66" s="9">
        <v>8</v>
      </c>
      <c r="AN66" s="9">
        <v>8</v>
      </c>
      <c r="AO66" s="9">
        <v>12</v>
      </c>
      <c r="AP66" s="9"/>
      <c r="AQ66" s="9"/>
      <c r="AR66" s="96"/>
      <c r="AS66" s="9"/>
      <c r="AT66" s="95"/>
      <c r="AU66" s="98"/>
      <c r="AV66" s="95"/>
      <c r="AW66" s="95"/>
      <c r="AX66" s="117"/>
      <c r="AY66" s="114">
        <f>SUM(AD66:AX66)</f>
        <v>74</v>
      </c>
    </row>
    <row r="67" spans="2:51">
      <c r="B67" s="177"/>
      <c r="C67" s="193"/>
      <c r="D67" s="8" t="s">
        <v>18</v>
      </c>
      <c r="E67" s="167"/>
      <c r="F67" s="167"/>
      <c r="G67" s="167"/>
      <c r="H67" s="167"/>
      <c r="I67" s="167"/>
      <c r="J67" s="167"/>
      <c r="K67" s="167"/>
      <c r="L67" s="95"/>
      <c r="M67" s="95"/>
      <c r="N67" s="95"/>
      <c r="O67" s="95"/>
      <c r="P67" s="95"/>
      <c r="Q67" s="95"/>
      <c r="R67" s="95"/>
      <c r="S67" s="98"/>
      <c r="T67" s="95"/>
      <c r="U67" s="98"/>
      <c r="V67" s="145"/>
      <c r="W67" s="17"/>
      <c r="X67" s="99"/>
      <c r="Y67" s="17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8"/>
      <c r="AS67" s="95"/>
      <c r="AT67" s="95"/>
      <c r="AU67" s="98"/>
      <c r="AV67" s="95"/>
      <c r="AW67" s="95"/>
      <c r="AX67" s="117"/>
      <c r="AY67" s="114"/>
    </row>
    <row r="68" spans="2:51">
      <c r="B68" s="194" t="s">
        <v>81</v>
      </c>
      <c r="C68" s="190" t="s">
        <v>23</v>
      </c>
      <c r="D68" s="8" t="s">
        <v>17</v>
      </c>
      <c r="E68" s="168"/>
      <c r="F68" s="168"/>
      <c r="G68" s="168"/>
      <c r="H68" s="168"/>
      <c r="I68" s="168"/>
      <c r="J68" s="168"/>
      <c r="K68" s="168"/>
      <c r="L68" s="100"/>
      <c r="M68" s="100"/>
      <c r="N68" s="100"/>
      <c r="O68" s="100"/>
      <c r="P68" s="100"/>
      <c r="Q68" s="100"/>
      <c r="R68" s="100"/>
      <c r="S68" s="101"/>
      <c r="T68" s="100"/>
      <c r="U68" s="101"/>
      <c r="V68" s="146"/>
      <c r="W68" s="105"/>
      <c r="X68" s="102"/>
      <c r="Y68" s="62"/>
      <c r="Z68" s="44"/>
      <c r="AA68" s="44"/>
      <c r="AB68" s="44"/>
      <c r="AC68" s="44"/>
      <c r="AD68" s="44"/>
      <c r="AE68" s="44"/>
      <c r="AF68" s="44">
        <v>6</v>
      </c>
      <c r="AG68" s="44">
        <v>12</v>
      </c>
      <c r="AH68" s="44">
        <v>12</v>
      </c>
      <c r="AI68" s="44">
        <v>18</v>
      </c>
      <c r="AJ68" s="44">
        <v>18</v>
      </c>
      <c r="AK68" s="44">
        <v>18</v>
      </c>
      <c r="AL68" s="72">
        <v>18</v>
      </c>
      <c r="AM68" s="72">
        <v>18</v>
      </c>
      <c r="AN68" s="72">
        <v>18</v>
      </c>
      <c r="AO68" s="44">
        <v>6</v>
      </c>
      <c r="AP68" s="44"/>
      <c r="AQ68" s="44"/>
      <c r="AR68" s="45"/>
      <c r="AS68" s="44"/>
      <c r="AT68" s="1"/>
      <c r="AU68" s="45"/>
      <c r="AV68" s="1"/>
      <c r="AW68" s="1"/>
      <c r="AX68" s="117"/>
      <c r="AY68" s="126">
        <f>SUM(AF68:AX68)</f>
        <v>144</v>
      </c>
    </row>
    <row r="69" spans="2:51">
      <c r="B69" s="195"/>
      <c r="C69" s="190"/>
      <c r="D69" s="8" t="s">
        <v>18</v>
      </c>
      <c r="E69" s="168"/>
      <c r="F69" s="168"/>
      <c r="G69" s="168"/>
      <c r="H69" s="168"/>
      <c r="I69" s="168"/>
      <c r="J69" s="168"/>
      <c r="K69" s="168"/>
      <c r="L69" s="100"/>
      <c r="M69" s="100"/>
      <c r="N69" s="100"/>
      <c r="O69" s="100"/>
      <c r="P69" s="100"/>
      <c r="Q69" s="100"/>
      <c r="R69" s="100"/>
      <c r="S69" s="101"/>
      <c r="T69" s="100"/>
      <c r="U69" s="101"/>
      <c r="V69" s="146"/>
      <c r="W69" s="105"/>
      <c r="X69" s="102"/>
      <c r="Y69" s="62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5"/>
      <c r="AS69" s="44"/>
      <c r="AT69" s="1"/>
      <c r="AU69" s="45"/>
      <c r="AV69" s="1"/>
      <c r="AW69" s="1"/>
      <c r="AX69" s="117"/>
      <c r="AY69" s="77"/>
    </row>
    <row r="70" spans="2:51">
      <c r="B70" s="37" t="s">
        <v>82</v>
      </c>
      <c r="C70" s="190" t="s">
        <v>24</v>
      </c>
      <c r="D70" s="8" t="s">
        <v>17</v>
      </c>
      <c r="E70" s="168"/>
      <c r="F70" s="168"/>
      <c r="G70" s="168"/>
      <c r="H70" s="168"/>
      <c r="I70" s="168"/>
      <c r="J70" s="168"/>
      <c r="K70" s="168"/>
      <c r="L70" s="100"/>
      <c r="M70" s="100"/>
      <c r="N70" s="100"/>
      <c r="O70" s="100"/>
      <c r="P70" s="100"/>
      <c r="Q70" s="100"/>
      <c r="R70" s="100"/>
      <c r="S70" s="101"/>
      <c r="T70" s="100"/>
      <c r="U70" s="101"/>
      <c r="V70" s="146"/>
      <c r="W70" s="105"/>
      <c r="X70" s="102"/>
      <c r="Y70" s="62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>
        <v>7</v>
      </c>
      <c r="AP70" s="44">
        <v>35</v>
      </c>
      <c r="AQ70" s="44">
        <v>35</v>
      </c>
      <c r="AR70" s="45">
        <v>35</v>
      </c>
      <c r="AS70" s="44">
        <v>35</v>
      </c>
      <c r="AT70" s="1">
        <v>34</v>
      </c>
      <c r="AU70" s="45"/>
      <c r="AV70" s="1"/>
      <c r="AW70" s="1"/>
      <c r="AX70" s="117"/>
      <c r="AY70" s="126">
        <f>SUM(AO70:AX70)</f>
        <v>181</v>
      </c>
    </row>
    <row r="71" spans="2:51">
      <c r="B71" s="37"/>
      <c r="C71" s="192"/>
      <c r="D71" s="8" t="s">
        <v>18</v>
      </c>
      <c r="E71" s="168"/>
      <c r="F71" s="168"/>
      <c r="G71" s="168"/>
      <c r="H71" s="168"/>
      <c r="I71" s="168"/>
      <c r="J71" s="168"/>
      <c r="K71" s="168"/>
      <c r="L71" s="100"/>
      <c r="M71" s="100"/>
      <c r="N71" s="100"/>
      <c r="O71" s="100"/>
      <c r="P71" s="100"/>
      <c r="Q71" s="100"/>
      <c r="R71" s="100"/>
      <c r="S71" s="101"/>
      <c r="T71" s="100"/>
      <c r="U71" s="101"/>
      <c r="V71" s="146"/>
      <c r="W71" s="105"/>
      <c r="X71" s="102"/>
      <c r="Y71" s="62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5"/>
      <c r="AS71" s="44"/>
      <c r="AT71" s="1"/>
      <c r="AU71" s="45"/>
      <c r="AV71" s="1"/>
      <c r="AW71" s="1"/>
      <c r="AX71" s="117"/>
      <c r="AY71" s="77"/>
    </row>
    <row r="72" spans="2:51">
      <c r="B72" s="186" t="s">
        <v>83</v>
      </c>
      <c r="C72" s="188" t="s">
        <v>84</v>
      </c>
      <c r="D72" s="53" t="s">
        <v>17</v>
      </c>
      <c r="E72" s="165"/>
      <c r="F72" s="165"/>
      <c r="G72" s="165"/>
      <c r="H72" s="165"/>
      <c r="I72" s="165"/>
      <c r="J72" s="165"/>
      <c r="K72" s="165"/>
      <c r="L72" s="53"/>
      <c r="M72" s="53"/>
      <c r="N72" s="53"/>
      <c r="O72" s="53"/>
      <c r="P72" s="53"/>
      <c r="Q72" s="53"/>
      <c r="R72" s="53"/>
      <c r="S72" s="54"/>
      <c r="T72" s="53"/>
      <c r="U72" s="54"/>
      <c r="V72" s="141"/>
      <c r="W72" s="68"/>
      <c r="X72" s="67"/>
      <c r="Y72" s="68"/>
      <c r="Z72" s="53"/>
      <c r="AA72" s="53"/>
      <c r="AB72" s="53"/>
      <c r="AC72" s="53"/>
      <c r="AD72" s="53">
        <v>4</v>
      </c>
      <c r="AE72" s="53">
        <v>4</v>
      </c>
      <c r="AF72" s="53">
        <v>4</v>
      </c>
      <c r="AG72" s="53">
        <v>2</v>
      </c>
      <c r="AH72" s="53">
        <v>2</v>
      </c>
      <c r="AI72" s="53">
        <v>2</v>
      </c>
      <c r="AJ72" s="53">
        <v>2</v>
      </c>
      <c r="AK72" s="53">
        <v>2</v>
      </c>
      <c r="AL72" s="53">
        <v>6</v>
      </c>
      <c r="AM72" s="53">
        <v>2</v>
      </c>
      <c r="AN72" s="53">
        <v>2</v>
      </c>
      <c r="AO72" s="53"/>
      <c r="AP72" s="53"/>
      <c r="AQ72" s="53"/>
      <c r="AR72" s="53"/>
      <c r="AS72" s="53"/>
      <c r="AT72" s="53"/>
      <c r="AU72" s="53"/>
      <c r="AV72" s="53"/>
      <c r="AW72" s="53"/>
      <c r="AX72" s="122"/>
      <c r="AY72" s="122">
        <f>SUM(AD72:AX72)</f>
        <v>32</v>
      </c>
    </row>
    <row r="73" spans="2:51">
      <c r="B73" s="187"/>
      <c r="C73" s="189"/>
      <c r="D73" s="53" t="s">
        <v>18</v>
      </c>
      <c r="E73" s="165"/>
      <c r="F73" s="165"/>
      <c r="G73" s="165"/>
      <c r="H73" s="165"/>
      <c r="I73" s="165"/>
      <c r="J73" s="274"/>
      <c r="K73" s="274"/>
      <c r="L73" s="55"/>
      <c r="M73" s="55"/>
      <c r="N73" s="55"/>
      <c r="O73" s="55"/>
      <c r="P73" s="55"/>
      <c r="Q73" s="55"/>
      <c r="R73" s="55"/>
      <c r="S73" s="56"/>
      <c r="T73" s="55"/>
      <c r="U73" s="56"/>
      <c r="V73" s="142"/>
      <c r="W73" s="68"/>
      <c r="X73" s="67"/>
      <c r="Y73" s="68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122"/>
      <c r="AY73" s="122"/>
    </row>
    <row r="74" spans="2:51">
      <c r="B74" s="38"/>
      <c r="C74" s="190" t="s">
        <v>85</v>
      </c>
      <c r="D74" s="8" t="s">
        <v>17</v>
      </c>
      <c r="E74" s="167"/>
      <c r="F74" s="167"/>
      <c r="G74" s="167"/>
      <c r="H74" s="167"/>
      <c r="I74" s="167"/>
      <c r="J74" s="167"/>
      <c r="K74" s="167"/>
      <c r="L74" s="95"/>
      <c r="M74" s="95"/>
      <c r="N74" s="95"/>
      <c r="O74" s="95"/>
      <c r="P74" s="95"/>
      <c r="Q74" s="95"/>
      <c r="R74" s="95"/>
      <c r="S74" s="98"/>
      <c r="T74" s="95"/>
      <c r="U74" s="98"/>
      <c r="V74" s="145"/>
      <c r="W74" s="17"/>
      <c r="X74" s="99"/>
      <c r="Y74" s="17"/>
      <c r="Z74" s="95"/>
      <c r="AA74" s="95"/>
      <c r="AB74" s="95"/>
      <c r="AC74" s="95"/>
      <c r="AD74" s="95">
        <v>4</v>
      </c>
      <c r="AE74" s="95">
        <v>4</v>
      </c>
      <c r="AF74" s="95">
        <v>4</v>
      </c>
      <c r="AG74" s="95">
        <v>2</v>
      </c>
      <c r="AH74" s="95">
        <v>2</v>
      </c>
      <c r="AI74" s="95">
        <v>2</v>
      </c>
      <c r="AJ74" s="95">
        <v>2</v>
      </c>
      <c r="AK74" s="95">
        <v>2</v>
      </c>
      <c r="AL74" s="95">
        <v>6</v>
      </c>
      <c r="AM74" s="95">
        <v>2</v>
      </c>
      <c r="AN74" s="95">
        <v>2</v>
      </c>
      <c r="AO74" s="95"/>
      <c r="AP74" s="95"/>
      <c r="AQ74" s="95"/>
      <c r="AR74" s="98"/>
      <c r="AS74" s="95"/>
      <c r="AT74" s="95"/>
      <c r="AU74" s="98"/>
      <c r="AV74" s="95"/>
      <c r="AW74" s="95"/>
      <c r="AX74" s="117"/>
      <c r="AY74" s="114">
        <f>SUM(G74:AX74)</f>
        <v>32</v>
      </c>
    </row>
    <row r="75" spans="2:51">
      <c r="B75" s="38" t="s">
        <v>44</v>
      </c>
      <c r="C75" s="190"/>
      <c r="D75" s="8" t="s">
        <v>18</v>
      </c>
      <c r="E75" s="167"/>
      <c r="F75" s="167"/>
      <c r="G75" s="167"/>
      <c r="H75" s="167"/>
      <c r="I75" s="167"/>
      <c r="J75" s="167"/>
      <c r="K75" s="167"/>
      <c r="L75" s="95"/>
      <c r="M75" s="95"/>
      <c r="N75" s="95"/>
      <c r="O75" s="95"/>
      <c r="P75" s="95"/>
      <c r="Q75" s="95"/>
      <c r="R75" s="95"/>
      <c r="S75" s="98"/>
      <c r="T75" s="95"/>
      <c r="U75" s="98"/>
      <c r="V75" s="145"/>
      <c r="W75" s="17"/>
      <c r="X75" s="99"/>
      <c r="Y75" s="17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8"/>
      <c r="AS75" s="95"/>
      <c r="AT75" s="95"/>
      <c r="AU75" s="98"/>
      <c r="AV75" s="95"/>
      <c r="AW75" s="95"/>
      <c r="AX75" s="117"/>
      <c r="AY75" s="130"/>
    </row>
    <row r="76" spans="2:51">
      <c r="B76" s="186" t="s">
        <v>86</v>
      </c>
      <c r="C76" s="191" t="s">
        <v>87</v>
      </c>
      <c r="D76" s="53" t="s">
        <v>17</v>
      </c>
      <c r="E76" s="165"/>
      <c r="F76" s="165"/>
      <c r="G76" s="165"/>
      <c r="H76" s="165"/>
      <c r="I76" s="165"/>
      <c r="J76" s="165"/>
      <c r="K76" s="165"/>
      <c r="L76" s="53"/>
      <c r="M76" s="53"/>
      <c r="N76" s="53"/>
      <c r="O76" s="53"/>
      <c r="P76" s="53"/>
      <c r="Q76" s="53"/>
      <c r="R76" s="53"/>
      <c r="S76" s="54"/>
      <c r="T76" s="53"/>
      <c r="U76" s="54"/>
      <c r="V76" s="141"/>
      <c r="W76" s="68"/>
      <c r="X76" s="67"/>
      <c r="Y76" s="68"/>
      <c r="Z76" s="53"/>
      <c r="AA76" s="53"/>
      <c r="AB76" s="53"/>
      <c r="AC76" s="53"/>
      <c r="AD76" s="53">
        <v>2</v>
      </c>
      <c r="AE76" s="53">
        <v>2</v>
      </c>
      <c r="AF76" s="53">
        <v>4</v>
      </c>
      <c r="AG76" s="53">
        <v>2</v>
      </c>
      <c r="AH76" s="53">
        <v>2</v>
      </c>
      <c r="AI76" s="53">
        <v>2</v>
      </c>
      <c r="AJ76" s="53">
        <v>2</v>
      </c>
      <c r="AK76" s="53">
        <v>4</v>
      </c>
      <c r="AL76" s="53">
        <v>2</v>
      </c>
      <c r="AM76" s="53">
        <v>2</v>
      </c>
      <c r="AN76" s="53">
        <v>4</v>
      </c>
      <c r="AO76" s="53">
        <v>4</v>
      </c>
      <c r="AP76" s="53"/>
      <c r="AQ76" s="53"/>
      <c r="AR76" s="53"/>
      <c r="AS76" s="53"/>
      <c r="AT76" s="53"/>
      <c r="AU76" s="53"/>
      <c r="AV76" s="53"/>
      <c r="AW76" s="53"/>
      <c r="AX76" s="122"/>
      <c r="AY76" s="122">
        <f>SUM(G76:AX76)</f>
        <v>32</v>
      </c>
    </row>
    <row r="77" spans="2:51">
      <c r="B77" s="187"/>
      <c r="C77" s="189"/>
      <c r="D77" s="53" t="s">
        <v>18</v>
      </c>
      <c r="E77" s="165"/>
      <c r="F77" s="165"/>
      <c r="G77" s="165"/>
      <c r="H77" s="165"/>
      <c r="I77" s="165"/>
      <c r="J77" s="274"/>
      <c r="K77" s="274"/>
      <c r="L77" s="55"/>
      <c r="M77" s="55"/>
      <c r="N77" s="55"/>
      <c r="O77" s="55"/>
      <c r="P77" s="55"/>
      <c r="Q77" s="55"/>
      <c r="R77" s="55"/>
      <c r="S77" s="56"/>
      <c r="T77" s="55"/>
      <c r="U77" s="56"/>
      <c r="V77" s="142"/>
      <c r="W77" s="68"/>
      <c r="X77" s="67"/>
      <c r="Y77" s="68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122"/>
      <c r="AY77" s="122"/>
    </row>
    <row r="78" spans="2:51">
      <c r="B78" s="176" t="s">
        <v>88</v>
      </c>
      <c r="C78" s="178" t="s">
        <v>89</v>
      </c>
      <c r="D78" s="8" t="s">
        <v>17</v>
      </c>
      <c r="E78" s="167"/>
      <c r="F78" s="167"/>
      <c r="G78" s="167"/>
      <c r="H78" s="167"/>
      <c r="I78" s="167"/>
      <c r="J78" s="167"/>
      <c r="K78" s="167"/>
      <c r="L78" s="95"/>
      <c r="M78" s="95"/>
      <c r="N78" s="95"/>
      <c r="O78" s="95"/>
      <c r="P78" s="95"/>
      <c r="Q78" s="95"/>
      <c r="R78" s="95"/>
      <c r="S78" s="98"/>
      <c r="T78" s="95"/>
      <c r="U78" s="98"/>
      <c r="V78" s="145"/>
      <c r="W78" s="17"/>
      <c r="X78" s="99"/>
      <c r="Y78" s="17"/>
      <c r="Z78" s="95"/>
      <c r="AA78" s="95"/>
      <c r="AB78" s="95"/>
      <c r="AC78" s="95"/>
      <c r="AD78" s="95">
        <v>2</v>
      </c>
      <c r="AE78" s="95">
        <v>2</v>
      </c>
      <c r="AF78" s="95">
        <v>4</v>
      </c>
      <c r="AG78" s="95">
        <v>2</v>
      </c>
      <c r="AH78" s="95">
        <v>2</v>
      </c>
      <c r="AI78" s="95">
        <v>2</v>
      </c>
      <c r="AJ78" s="95">
        <v>2</v>
      </c>
      <c r="AK78" s="95">
        <v>4</v>
      </c>
      <c r="AL78" s="95">
        <v>2</v>
      </c>
      <c r="AM78" s="95">
        <v>2</v>
      </c>
      <c r="AN78" s="95">
        <v>4</v>
      </c>
      <c r="AO78" s="95">
        <v>4</v>
      </c>
      <c r="AP78" s="95"/>
      <c r="AQ78" s="95"/>
      <c r="AR78" s="98"/>
      <c r="AS78" s="95"/>
      <c r="AT78" s="95"/>
      <c r="AU78" s="98"/>
      <c r="AV78" s="95"/>
      <c r="AW78" s="95"/>
      <c r="AX78" s="117"/>
      <c r="AY78" s="114">
        <f>SUM(I78:AX78)</f>
        <v>32</v>
      </c>
    </row>
    <row r="79" spans="2:51">
      <c r="B79" s="177"/>
      <c r="C79" s="179"/>
      <c r="D79" s="8" t="s">
        <v>18</v>
      </c>
      <c r="E79" s="167"/>
      <c r="F79" s="167"/>
      <c r="G79" s="167"/>
      <c r="H79" s="167"/>
      <c r="I79" s="167"/>
      <c r="J79" s="167"/>
      <c r="K79" s="167"/>
      <c r="L79" s="95"/>
      <c r="M79" s="95"/>
      <c r="N79" s="95"/>
      <c r="O79" s="95"/>
      <c r="P79" s="95"/>
      <c r="Q79" s="95"/>
      <c r="R79" s="95"/>
      <c r="S79" s="98"/>
      <c r="T79" s="95"/>
      <c r="U79" s="98"/>
      <c r="V79" s="145"/>
      <c r="W79" s="17"/>
      <c r="X79" s="99"/>
      <c r="Y79" s="17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8"/>
      <c r="AS79" s="95"/>
      <c r="AT79" s="95"/>
      <c r="AU79" s="98"/>
      <c r="AV79" s="95"/>
      <c r="AW79" s="95"/>
      <c r="AX79" s="117"/>
      <c r="AY79" s="114"/>
    </row>
    <row r="80" spans="2:51">
      <c r="B80" s="180" t="s">
        <v>90</v>
      </c>
      <c r="C80" s="182" t="s">
        <v>91</v>
      </c>
      <c r="D80" s="58" t="s">
        <v>17</v>
      </c>
      <c r="E80" s="169"/>
      <c r="F80" s="169"/>
      <c r="G80" s="169"/>
      <c r="H80" s="169"/>
      <c r="I80" s="169">
        <v>2</v>
      </c>
      <c r="J80" s="169">
        <v>2</v>
      </c>
      <c r="K80" s="169">
        <v>2</v>
      </c>
      <c r="L80" s="58">
        <v>2</v>
      </c>
      <c r="M80" s="58">
        <v>2</v>
      </c>
      <c r="N80" s="58">
        <v>2</v>
      </c>
      <c r="O80" s="58">
        <v>2</v>
      </c>
      <c r="P80" s="58">
        <v>2</v>
      </c>
      <c r="Q80" s="58">
        <v>2</v>
      </c>
      <c r="R80" s="58"/>
      <c r="S80" s="108"/>
      <c r="T80" s="58"/>
      <c r="U80" s="108"/>
      <c r="V80" s="147">
        <f>SUM(I80:U80)</f>
        <v>18</v>
      </c>
      <c r="W80" s="111"/>
      <c r="X80" s="131"/>
      <c r="Y80" s="111"/>
      <c r="Z80" s="58"/>
      <c r="AA80" s="111"/>
      <c r="AB80" s="58"/>
      <c r="AC80" s="111"/>
      <c r="AD80" s="58"/>
      <c r="AE80" s="111">
        <v>2</v>
      </c>
      <c r="AF80" s="58">
        <v>2</v>
      </c>
      <c r="AG80" s="111">
        <v>2</v>
      </c>
      <c r="AH80" s="58">
        <v>2</v>
      </c>
      <c r="AI80" s="111">
        <v>2</v>
      </c>
      <c r="AJ80" s="58">
        <v>2</v>
      </c>
      <c r="AK80" s="111">
        <v>2</v>
      </c>
      <c r="AL80" s="58"/>
      <c r="AM80" s="111"/>
      <c r="AN80" s="58"/>
      <c r="AO80" s="111"/>
      <c r="AP80" s="58"/>
      <c r="AQ80" s="111"/>
      <c r="AR80" s="58"/>
      <c r="AS80" s="111"/>
      <c r="AT80" s="58"/>
      <c r="AU80" s="111"/>
      <c r="AV80" s="58"/>
      <c r="AW80" s="111"/>
      <c r="AX80" s="123">
        <f>SUM(AE80:AW80)</f>
        <v>14</v>
      </c>
      <c r="AY80" s="123">
        <f>AX80+V80</f>
        <v>32</v>
      </c>
    </row>
    <row r="81" spans="2:51" ht="15.75" thickBot="1">
      <c r="B81" s="181"/>
      <c r="C81" s="183"/>
      <c r="D81" s="58" t="s">
        <v>18</v>
      </c>
      <c r="E81" s="169"/>
      <c r="F81" s="169"/>
      <c r="G81" s="169"/>
      <c r="H81" s="169"/>
      <c r="I81" s="169"/>
      <c r="J81" s="169"/>
      <c r="K81" s="169"/>
      <c r="L81" s="58"/>
      <c r="M81" s="58"/>
      <c r="N81" s="58"/>
      <c r="O81" s="58"/>
      <c r="P81" s="58"/>
      <c r="Q81" s="58"/>
      <c r="R81" s="58"/>
      <c r="S81" s="108"/>
      <c r="T81" s="58"/>
      <c r="U81" s="108"/>
      <c r="V81" s="156"/>
      <c r="W81" s="157"/>
      <c r="X81" s="158"/>
      <c r="Y81" s="111"/>
      <c r="Z81" s="58"/>
      <c r="AA81" s="111"/>
      <c r="AB81" s="58"/>
      <c r="AC81" s="111"/>
      <c r="AD81" s="58"/>
      <c r="AE81" s="111"/>
      <c r="AF81" s="58"/>
      <c r="AG81" s="111"/>
      <c r="AH81" s="58"/>
      <c r="AI81" s="111"/>
      <c r="AJ81" s="58"/>
      <c r="AK81" s="111"/>
      <c r="AL81" s="58"/>
      <c r="AM81" s="111"/>
      <c r="AN81" s="58"/>
      <c r="AO81" s="111"/>
      <c r="AP81" s="58"/>
      <c r="AQ81" s="111"/>
      <c r="AR81" s="58"/>
      <c r="AS81" s="111"/>
      <c r="AT81" s="58"/>
      <c r="AU81" s="111"/>
      <c r="AV81" s="58"/>
      <c r="AW81" s="111"/>
      <c r="AX81" s="123"/>
      <c r="AY81" s="123"/>
    </row>
    <row r="82" spans="2:51">
      <c r="B82" s="39"/>
      <c r="C82" s="12" t="s">
        <v>16</v>
      </c>
      <c r="D82" s="8"/>
      <c r="E82" s="159">
        <f>E16+E30</f>
        <v>28</v>
      </c>
      <c r="F82" s="159">
        <f t="shared" ref="F82:V82" si="10">F16+F30</f>
        <v>36</v>
      </c>
      <c r="G82" s="159">
        <f t="shared" si="10"/>
        <v>36</v>
      </c>
      <c r="H82" s="159">
        <f t="shared" si="10"/>
        <v>36</v>
      </c>
      <c r="I82" s="159">
        <f t="shared" si="10"/>
        <v>34</v>
      </c>
      <c r="J82" s="159">
        <f t="shared" si="10"/>
        <v>34</v>
      </c>
      <c r="K82" s="159">
        <f t="shared" si="10"/>
        <v>36</v>
      </c>
      <c r="L82" s="44">
        <f t="shared" si="10"/>
        <v>36</v>
      </c>
      <c r="M82" s="44">
        <f t="shared" si="10"/>
        <v>36</v>
      </c>
      <c r="N82" s="44">
        <f t="shared" si="10"/>
        <v>29</v>
      </c>
      <c r="O82" s="44">
        <f t="shared" si="10"/>
        <v>35</v>
      </c>
      <c r="P82" s="44">
        <f t="shared" si="10"/>
        <v>35</v>
      </c>
      <c r="Q82" s="44">
        <f t="shared" si="10"/>
        <v>36</v>
      </c>
      <c r="R82" s="44">
        <f t="shared" si="10"/>
        <v>35</v>
      </c>
      <c r="S82" s="44">
        <f t="shared" si="10"/>
        <v>34</v>
      </c>
      <c r="T82" s="44">
        <f t="shared" si="10"/>
        <v>32</v>
      </c>
      <c r="U82" s="45">
        <f t="shared" si="10"/>
        <v>14</v>
      </c>
      <c r="V82" s="150">
        <f t="shared" si="10"/>
        <v>562</v>
      </c>
      <c r="W82" s="151"/>
      <c r="X82" s="152">
        <f>SUM(X30,X16)</f>
        <v>0</v>
      </c>
      <c r="Y82" s="62">
        <f>SUM(Y30,Y16)</f>
        <v>28</v>
      </c>
      <c r="Z82" s="44">
        <f>SUM(Z54)</f>
        <v>35</v>
      </c>
      <c r="AA82" s="44">
        <f>SUM(AA54)</f>
        <v>35</v>
      </c>
      <c r="AB82" s="44">
        <f>SUM(AB54)</f>
        <v>35</v>
      </c>
      <c r="AC82" s="44">
        <f>SUM(AC54)</f>
        <v>35</v>
      </c>
      <c r="AD82" s="44">
        <f>SUM(AD54,AD58,AD62,AD66,AD74,AD78)</f>
        <v>36</v>
      </c>
      <c r="AE82" s="44">
        <f>SUM(AE26,AE28,AE58,AE62,AE66,AE74,AE78,AE80)</f>
        <v>35</v>
      </c>
      <c r="AF82" s="79">
        <f>SUM(AF26,AF28,AF58,AF62,AF66,AF68,AF74,AF78,AF80)</f>
        <v>36</v>
      </c>
      <c r="AG82" s="44">
        <f>SUM(AG26,AG28,AG58,AG62,AG66,AG68,AG74,AG78,AG80)</f>
        <v>36</v>
      </c>
      <c r="AH82" s="79">
        <f>SUM(AH26,AH28,AH58,AH62,AH66,AH68,AH74,AH78,AH80)</f>
        <v>37</v>
      </c>
      <c r="AI82" s="44">
        <f>SUM(AI26,AI58,AI62,AI66,AI68,AI74,AI78,AI80)</f>
        <v>37</v>
      </c>
      <c r="AJ82" s="44">
        <f>SUM(AJ26,AJ58,AJ66,AJ68,AJ74,AJ78,AJ80,AJ62)</f>
        <v>34</v>
      </c>
      <c r="AK82" s="44">
        <f>SUM(AK26,AK58,AK66,AK68,AK74,AK78,AK80)</f>
        <v>34</v>
      </c>
      <c r="AL82" s="44">
        <f>SUM(AL26,AL58,AL66,AL68,AL74,AL78)</f>
        <v>34</v>
      </c>
      <c r="AM82" s="44">
        <f>SUM(AM26,AM58,AM66,AM68,AM74,AM78)</f>
        <v>36</v>
      </c>
      <c r="AN82" s="44">
        <f>SUM(AN66,AN68,AN74,AN78)</f>
        <v>32</v>
      </c>
      <c r="AO82" s="44">
        <f>SUM(AO66,AO68,AO70,AO78)</f>
        <v>29</v>
      </c>
      <c r="AP82" s="44">
        <f>SUM(AP70)</f>
        <v>35</v>
      </c>
      <c r="AQ82" s="44">
        <f>SUM(AQ70)</f>
        <v>35</v>
      </c>
      <c r="AR82" s="45">
        <f>SUM(AR70)</f>
        <v>35</v>
      </c>
      <c r="AS82" s="44">
        <f>SUM(AS70)</f>
        <v>35</v>
      </c>
      <c r="AT82" s="44">
        <f>SUM(AT70)</f>
        <v>34</v>
      </c>
      <c r="AU82" s="45"/>
      <c r="AV82" s="78"/>
      <c r="AW82" s="78"/>
      <c r="AX82" s="117">
        <f>SUM(Y82:AW82)</f>
        <v>758</v>
      </c>
      <c r="AY82" s="77">
        <f>V82+AX82</f>
        <v>1320</v>
      </c>
    </row>
    <row r="83" spans="2:51" s="29" customFormat="1">
      <c r="B83" s="104" t="s">
        <v>25</v>
      </c>
      <c r="C83" s="95" t="s">
        <v>26</v>
      </c>
      <c r="D83" s="8"/>
      <c r="E83" s="170"/>
      <c r="F83" s="170"/>
      <c r="G83" s="170"/>
      <c r="H83" s="170"/>
      <c r="I83" s="170"/>
      <c r="J83" s="170"/>
      <c r="K83" s="170"/>
      <c r="L83" s="12"/>
      <c r="M83" s="12"/>
      <c r="N83" s="12"/>
      <c r="O83" s="12"/>
      <c r="P83" s="12"/>
      <c r="Q83" s="12"/>
      <c r="R83" s="12"/>
      <c r="S83" s="107"/>
      <c r="T83" s="100" t="s">
        <v>93</v>
      </c>
      <c r="U83" s="101" t="s">
        <v>93</v>
      </c>
      <c r="V83" s="146"/>
      <c r="W83" s="112"/>
      <c r="X83" s="103"/>
      <c r="Y83" s="105"/>
      <c r="Z83" s="100"/>
      <c r="AA83" s="100"/>
      <c r="AB83" s="100"/>
      <c r="AC83" s="44" t="s">
        <v>93</v>
      </c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1"/>
      <c r="AS83" s="100"/>
      <c r="AT83" s="100"/>
      <c r="AU83" s="44" t="s">
        <v>93</v>
      </c>
      <c r="AV83" s="78" t="s">
        <v>94</v>
      </c>
      <c r="AW83" s="106"/>
      <c r="AX83" s="117"/>
      <c r="AY83" s="130"/>
    </row>
    <row r="84" spans="2:51">
      <c r="B84" s="40" t="s">
        <v>27</v>
      </c>
      <c r="C84" s="1" t="s">
        <v>28</v>
      </c>
      <c r="D84" s="11"/>
      <c r="E84" s="171"/>
      <c r="F84" s="171"/>
      <c r="G84" s="171"/>
      <c r="H84" s="171"/>
      <c r="I84" s="171"/>
      <c r="J84" s="171"/>
      <c r="K84" s="171"/>
      <c r="L84" s="1"/>
      <c r="M84" s="1"/>
      <c r="N84" s="1"/>
      <c r="O84" s="1"/>
      <c r="P84" s="1"/>
      <c r="Q84" s="1"/>
      <c r="R84" s="1"/>
      <c r="S84" s="13"/>
      <c r="T84" s="1"/>
      <c r="U84" s="13"/>
      <c r="V84" s="148"/>
      <c r="W84" s="113"/>
      <c r="X84" s="13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T84" s="1"/>
      <c r="AU84" s="1"/>
      <c r="AV84" s="1"/>
      <c r="AW84" s="1"/>
      <c r="AX84" s="93"/>
      <c r="AY84" s="24"/>
    </row>
    <row r="85" spans="2:51">
      <c r="B85" s="40" t="s">
        <v>29</v>
      </c>
      <c r="C85" s="1" t="s">
        <v>31</v>
      </c>
      <c r="D85" s="11"/>
      <c r="E85" s="159"/>
      <c r="F85" s="159"/>
      <c r="G85" s="159"/>
      <c r="H85" s="159"/>
      <c r="I85" s="159"/>
      <c r="J85" s="159"/>
      <c r="K85" s="159"/>
      <c r="L85" s="44"/>
      <c r="M85" s="44"/>
      <c r="N85" s="44"/>
      <c r="O85" s="44"/>
      <c r="P85" s="44"/>
      <c r="Q85" s="44"/>
      <c r="R85" s="44"/>
      <c r="S85" s="45"/>
      <c r="T85" s="44"/>
      <c r="U85" s="45"/>
      <c r="V85" s="59"/>
      <c r="W85" s="62"/>
      <c r="X85" s="71"/>
      <c r="Y85" s="62"/>
      <c r="Z85" s="44"/>
      <c r="AA85" s="44"/>
      <c r="AB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5"/>
      <c r="AS85" s="44"/>
      <c r="AT85" s="1"/>
      <c r="AU85" s="1"/>
      <c r="AV85" s="1"/>
      <c r="AW85" s="78"/>
      <c r="AX85" s="124"/>
      <c r="AY85" s="77"/>
    </row>
    <row r="86" spans="2:51">
      <c r="B86" s="40" t="s">
        <v>30</v>
      </c>
      <c r="C86" s="41" t="s">
        <v>32</v>
      </c>
      <c r="D86" s="8"/>
      <c r="E86" s="171"/>
      <c r="F86" s="171"/>
      <c r="G86" s="171"/>
      <c r="H86" s="171"/>
      <c r="I86" s="171"/>
      <c r="J86" s="171"/>
      <c r="K86" s="171"/>
      <c r="L86" s="1"/>
      <c r="M86" s="1"/>
      <c r="N86" s="1"/>
      <c r="O86" s="1"/>
      <c r="P86" s="1"/>
      <c r="Q86" s="1"/>
      <c r="R86" s="1"/>
      <c r="S86" s="13"/>
      <c r="T86" s="1"/>
      <c r="U86" s="13"/>
      <c r="V86" s="148"/>
      <c r="W86" s="14"/>
      <c r="X86" s="132"/>
      <c r="Y86" s="14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3"/>
      <c r="AT86" s="1"/>
      <c r="AU86" s="1"/>
      <c r="AV86" s="1"/>
      <c r="AW86" s="1"/>
      <c r="AX86" s="124"/>
      <c r="AY86" s="77"/>
    </row>
    <row r="87" spans="2:51">
      <c r="B87" s="184" t="s">
        <v>92</v>
      </c>
      <c r="C87" s="185"/>
      <c r="D87" s="1"/>
      <c r="E87" s="171"/>
      <c r="F87" s="171"/>
      <c r="G87" s="171"/>
      <c r="H87" s="171"/>
      <c r="I87" s="171"/>
      <c r="J87" s="171"/>
      <c r="K87" s="171"/>
      <c r="L87" s="1"/>
      <c r="M87" s="1"/>
      <c r="N87" s="1"/>
      <c r="O87" s="1"/>
      <c r="P87" s="1"/>
      <c r="Q87" s="1"/>
      <c r="R87" s="1"/>
      <c r="S87" s="13"/>
      <c r="T87" s="1"/>
      <c r="U87" s="13"/>
      <c r="V87" s="148"/>
      <c r="W87" s="14"/>
      <c r="X87" s="132"/>
      <c r="Y87" s="14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3"/>
      <c r="AT87" s="1"/>
      <c r="AU87" s="1"/>
      <c r="AV87" s="1"/>
      <c r="AW87" s="1"/>
      <c r="AX87" s="124"/>
      <c r="AY87" s="77"/>
    </row>
    <row r="88" spans="2:51">
      <c r="D88" s="1"/>
      <c r="E88" s="171"/>
      <c r="F88" s="171"/>
      <c r="G88" s="171"/>
      <c r="H88" s="171"/>
      <c r="I88" s="171"/>
      <c r="J88" s="171"/>
      <c r="K88" s="171"/>
      <c r="L88" s="1"/>
      <c r="M88" s="1"/>
      <c r="N88" s="1"/>
      <c r="O88" s="1"/>
      <c r="P88" s="1"/>
      <c r="Q88" s="1"/>
      <c r="R88" s="1"/>
      <c r="S88" s="13"/>
      <c r="T88" s="1"/>
      <c r="U88" s="13"/>
      <c r="V88" s="148"/>
      <c r="W88" s="14"/>
      <c r="X88" s="132"/>
      <c r="Y88" s="14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3"/>
      <c r="AT88" s="1"/>
      <c r="AU88" s="1"/>
      <c r="AV88" s="1"/>
      <c r="AW88" s="1"/>
      <c r="AX88" s="24"/>
      <c r="AY88" s="77"/>
    </row>
    <row r="89" spans="2:51">
      <c r="D89" s="1"/>
      <c r="E89" s="171"/>
      <c r="F89" s="171"/>
      <c r="G89" s="171"/>
      <c r="H89" s="171"/>
      <c r="I89" s="171"/>
      <c r="J89" s="171"/>
      <c r="K89" s="171"/>
      <c r="L89" s="1"/>
      <c r="M89" s="1"/>
      <c r="N89" s="1"/>
      <c r="O89" s="1"/>
      <c r="P89" s="1"/>
      <c r="Q89" s="1"/>
      <c r="R89" s="1"/>
      <c r="S89" s="13"/>
      <c r="T89" s="1"/>
      <c r="U89" s="13"/>
      <c r="V89" s="148"/>
      <c r="W89" s="14"/>
      <c r="X89" s="132"/>
      <c r="Y89" s="14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3"/>
      <c r="AT89" s="1"/>
      <c r="AU89" s="1"/>
      <c r="AV89" s="1"/>
      <c r="AW89" s="1"/>
      <c r="AX89" s="93"/>
      <c r="AY89" s="77"/>
    </row>
    <row r="90" spans="2:51" ht="15.75" thickBot="1">
      <c r="D90" s="1"/>
      <c r="E90" s="171"/>
      <c r="F90" s="171"/>
      <c r="G90" s="171"/>
      <c r="H90" s="171"/>
      <c r="I90" s="171"/>
      <c r="J90" s="171"/>
      <c r="K90" s="171"/>
      <c r="L90" s="1"/>
      <c r="M90" s="1"/>
      <c r="N90" s="1"/>
      <c r="O90" s="1"/>
      <c r="P90" s="1"/>
      <c r="Q90" s="1"/>
      <c r="R90" s="1"/>
      <c r="S90" s="13"/>
      <c r="T90" s="1"/>
      <c r="U90" s="13"/>
      <c r="V90" s="149"/>
      <c r="W90" s="133"/>
      <c r="X90" s="134"/>
      <c r="Y90" s="14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3"/>
      <c r="AU90" s="1"/>
      <c r="AV90" s="1"/>
      <c r="AW90" s="1"/>
      <c r="AX90" s="93"/>
      <c r="AY90" s="77"/>
    </row>
    <row r="91" spans="2:51">
      <c r="AS91" s="84"/>
      <c r="AT91"/>
      <c r="AW91" s="28"/>
      <c r="AX91" s="125"/>
      <c r="AY91" s="28"/>
    </row>
    <row r="92" spans="2:51">
      <c r="AS92" s="84"/>
      <c r="AT92"/>
      <c r="AW92" s="28"/>
      <c r="AX92" s="125"/>
      <c r="AY92" s="28"/>
    </row>
    <row r="93" spans="2:51">
      <c r="AS93" s="84"/>
      <c r="AT93"/>
      <c r="AW93" s="28"/>
      <c r="AX93" s="125"/>
      <c r="AY93" s="28"/>
    </row>
    <row r="94" spans="2:51">
      <c r="AS94" s="84"/>
      <c r="AT94"/>
      <c r="AW94" s="28"/>
      <c r="AX94" s="125"/>
      <c r="AY94" s="28"/>
    </row>
    <row r="95" spans="2:51">
      <c r="AS95" s="84"/>
      <c r="AT95"/>
      <c r="AW95" s="28"/>
      <c r="AX95" s="125"/>
      <c r="AY95" s="28"/>
    </row>
    <row r="96" spans="2:51">
      <c r="AS96" s="84"/>
      <c r="AT96"/>
      <c r="AW96" s="28"/>
      <c r="AX96" s="125"/>
      <c r="AY96" s="28"/>
    </row>
    <row r="97" spans="45:51">
      <c r="AS97" s="84"/>
      <c r="AT97"/>
      <c r="AW97" s="28"/>
      <c r="AX97" s="125"/>
      <c r="AY97" s="28"/>
    </row>
    <row r="98" spans="45:51">
      <c r="AS98" s="84"/>
      <c r="AT98"/>
      <c r="AW98" s="28"/>
      <c r="AX98" s="125"/>
      <c r="AY98" s="28"/>
    </row>
    <row r="99" spans="45:51">
      <c r="AS99" s="84"/>
      <c r="AT99"/>
      <c r="AW99" s="28"/>
      <c r="AX99" s="125"/>
      <c r="AY99" s="28"/>
    </row>
    <row r="100" spans="45:51">
      <c r="AS100" s="84"/>
      <c r="AT100"/>
      <c r="AW100" s="28"/>
      <c r="AX100" s="125"/>
      <c r="AY100" s="28"/>
    </row>
    <row r="101" spans="45:51">
      <c r="AS101" s="84"/>
      <c r="AT101"/>
      <c r="AW101" s="28"/>
      <c r="AX101" s="125"/>
      <c r="AY101" s="28"/>
    </row>
    <row r="102" spans="45:51">
      <c r="AS102" s="84"/>
      <c r="AT102"/>
      <c r="AW102" s="28"/>
      <c r="AX102" s="125"/>
      <c r="AY102" s="28"/>
    </row>
    <row r="103" spans="45:51">
      <c r="AS103" s="84"/>
      <c r="AT103"/>
      <c r="AW103" s="28"/>
      <c r="AX103" s="125"/>
      <c r="AY103" s="28"/>
    </row>
    <row r="104" spans="45:51">
      <c r="AS104" s="84"/>
      <c r="AT104"/>
      <c r="AW104" s="28"/>
      <c r="AX104" s="125"/>
      <c r="AY104" s="28"/>
    </row>
    <row r="105" spans="45:51">
      <c r="AS105" s="84"/>
      <c r="AT105"/>
      <c r="AW105" s="28"/>
      <c r="AX105" s="125"/>
      <c r="AY105" s="28"/>
    </row>
    <row r="106" spans="45:51">
      <c r="AS106" s="84"/>
      <c r="AT106"/>
      <c r="AW106" s="28"/>
      <c r="AX106" s="125"/>
      <c r="AY106" s="28"/>
    </row>
    <row r="107" spans="45:51">
      <c r="AS107" s="84"/>
      <c r="AT107"/>
      <c r="AW107" s="28"/>
      <c r="AX107" s="125"/>
      <c r="AY107" s="28"/>
    </row>
    <row r="108" spans="45:51">
      <c r="AS108" s="84"/>
      <c r="AT108"/>
      <c r="AW108" s="28"/>
      <c r="AX108" s="125"/>
      <c r="AY108" s="28"/>
    </row>
    <row r="109" spans="45:51">
      <c r="AS109" s="84"/>
      <c r="AT109"/>
      <c r="AW109" s="28"/>
      <c r="AX109" s="125"/>
      <c r="AY109" s="28"/>
    </row>
    <row r="110" spans="45:51">
      <c r="AS110" s="84"/>
      <c r="AT110"/>
      <c r="AW110" s="28"/>
      <c r="AX110" s="125"/>
      <c r="AY110" s="28"/>
    </row>
    <row r="111" spans="45:51">
      <c r="AS111" s="84"/>
      <c r="AT111"/>
      <c r="AW111" s="28"/>
      <c r="AX111" s="125"/>
      <c r="AY111" s="28"/>
    </row>
    <row r="112" spans="45:51">
      <c r="AS112" s="84"/>
      <c r="AT112"/>
      <c r="AW112" s="28"/>
      <c r="AX112" s="125"/>
      <c r="AY112" s="28"/>
    </row>
    <row r="113" spans="45:51">
      <c r="AS113" s="84"/>
      <c r="AT113"/>
      <c r="AW113" s="28"/>
      <c r="AX113" s="125"/>
      <c r="AY113" s="28"/>
    </row>
    <row r="114" spans="45:51">
      <c r="AS114" s="84"/>
      <c r="AT114"/>
      <c r="AW114" s="28"/>
      <c r="AX114" s="125"/>
      <c r="AY114" s="28"/>
    </row>
    <row r="115" spans="45:51">
      <c r="AS115" s="84"/>
      <c r="AT115"/>
      <c r="AW115" s="28"/>
      <c r="AX115" s="125"/>
      <c r="AY115" s="28"/>
    </row>
    <row r="116" spans="45:51">
      <c r="AS116" s="84"/>
      <c r="AT116"/>
      <c r="AW116" s="28"/>
      <c r="AX116" s="125"/>
      <c r="AY116" s="28"/>
    </row>
    <row r="117" spans="45:51">
      <c r="AS117" s="84"/>
      <c r="AT117"/>
      <c r="AW117" s="28"/>
      <c r="AX117" s="125"/>
      <c r="AY117" s="28"/>
    </row>
    <row r="118" spans="45:51">
      <c r="AS118" s="84"/>
      <c r="AT118"/>
      <c r="AW118" s="28"/>
      <c r="AX118" s="125"/>
      <c r="AY118" s="28"/>
    </row>
    <row r="119" spans="45:51">
      <c r="AS119" s="84"/>
      <c r="AT119"/>
      <c r="AW119" s="28"/>
      <c r="AX119" s="125"/>
      <c r="AY119" s="28"/>
    </row>
    <row r="120" spans="45:51">
      <c r="AS120" s="84"/>
      <c r="AT120"/>
      <c r="AW120" s="28"/>
      <c r="AX120" s="125"/>
      <c r="AY120" s="28"/>
    </row>
    <row r="121" spans="45:51">
      <c r="AS121" s="84"/>
      <c r="AT121"/>
      <c r="AW121" s="28"/>
      <c r="AX121" s="125"/>
      <c r="AY121" s="28"/>
    </row>
    <row r="122" spans="45:51">
      <c r="AS122" s="84"/>
      <c r="AT122"/>
      <c r="AW122" s="28"/>
      <c r="AX122" s="125"/>
      <c r="AY122" s="28"/>
    </row>
    <row r="123" spans="45:51">
      <c r="AS123" s="84"/>
      <c r="AT123"/>
      <c r="AW123" s="28"/>
      <c r="AX123" s="125"/>
      <c r="AY123" s="28"/>
    </row>
    <row r="124" spans="45:51">
      <c r="AS124" s="84"/>
      <c r="AT124"/>
      <c r="AW124" s="28"/>
      <c r="AX124" s="125"/>
      <c r="AY124" s="28"/>
    </row>
    <row r="125" spans="45:51">
      <c r="AS125" s="84"/>
      <c r="AT125"/>
      <c r="AW125" s="28"/>
      <c r="AX125" s="125"/>
      <c r="AY125" s="28"/>
    </row>
    <row r="126" spans="45:51">
      <c r="AS126" s="84"/>
      <c r="AT126"/>
      <c r="AW126" s="28"/>
      <c r="AX126" s="125"/>
      <c r="AY126" s="28"/>
    </row>
    <row r="127" spans="45:51">
      <c r="AS127" s="84"/>
      <c r="AT127"/>
      <c r="AW127" s="28"/>
      <c r="AX127" s="125"/>
      <c r="AY127" s="28"/>
    </row>
    <row r="128" spans="45:51">
      <c r="AS128" s="84"/>
      <c r="AT128"/>
      <c r="AW128" s="28"/>
      <c r="AX128" s="125"/>
      <c r="AY128" s="28"/>
    </row>
    <row r="129" spans="45:51">
      <c r="AS129" s="84"/>
      <c r="AT129"/>
      <c r="AW129" s="28"/>
      <c r="AX129" s="125"/>
      <c r="AY129" s="28"/>
    </row>
    <row r="130" spans="45:51">
      <c r="AS130" s="84"/>
      <c r="AT130"/>
      <c r="AW130" s="28"/>
      <c r="AX130" s="125"/>
      <c r="AY130" s="28"/>
    </row>
    <row r="131" spans="45:51">
      <c r="AS131" s="84"/>
      <c r="AT131"/>
      <c r="AW131" s="28"/>
      <c r="AX131" s="125"/>
      <c r="AY131" s="28"/>
    </row>
    <row r="132" spans="45:51">
      <c r="AS132" s="84"/>
      <c r="AT132"/>
      <c r="AW132" s="28"/>
      <c r="AX132" s="125"/>
      <c r="AY132" s="28"/>
    </row>
    <row r="133" spans="45:51">
      <c r="AS133" s="84"/>
      <c r="AT133"/>
      <c r="AW133" s="28"/>
      <c r="AX133" s="125"/>
      <c r="AY133" s="28"/>
    </row>
    <row r="134" spans="45:51">
      <c r="AS134" s="84"/>
      <c r="AT134"/>
      <c r="AW134" s="28"/>
      <c r="AX134" s="125"/>
      <c r="AY134" s="28"/>
    </row>
    <row r="135" spans="45:51">
      <c r="AS135" s="84"/>
      <c r="AT135"/>
      <c r="AW135" s="28"/>
      <c r="AX135" s="125"/>
      <c r="AY135" s="28"/>
    </row>
    <row r="136" spans="45:51">
      <c r="AS136" s="84"/>
      <c r="AT136"/>
      <c r="AW136" s="28"/>
      <c r="AX136" s="125"/>
      <c r="AY136" s="28"/>
    </row>
    <row r="137" spans="45:51">
      <c r="AS137" s="84"/>
      <c r="AT137"/>
      <c r="AW137" s="28"/>
      <c r="AX137" s="125"/>
      <c r="AY137" s="28"/>
    </row>
    <row r="138" spans="45:51">
      <c r="AS138" s="84"/>
      <c r="AT138"/>
      <c r="AW138" s="28"/>
      <c r="AX138" s="125"/>
      <c r="AY138" s="28"/>
    </row>
    <row r="139" spans="45:51">
      <c r="AS139" s="84"/>
      <c r="AT139"/>
      <c r="AW139" s="28"/>
      <c r="AX139" s="125"/>
      <c r="AY139" s="28"/>
    </row>
    <row r="140" spans="45:51">
      <c r="AS140" s="84"/>
      <c r="AT140"/>
      <c r="AW140" s="28"/>
      <c r="AX140" s="125"/>
      <c r="AY140" s="28"/>
    </row>
    <row r="141" spans="45:51">
      <c r="AS141" s="84"/>
      <c r="AT141"/>
      <c r="AW141" s="28"/>
      <c r="AX141" s="125"/>
      <c r="AY141" s="28"/>
    </row>
    <row r="142" spans="45:51">
      <c r="AS142" s="84"/>
      <c r="AT142"/>
      <c r="AW142" s="28"/>
      <c r="AX142" s="125"/>
      <c r="AY142" s="28"/>
    </row>
    <row r="143" spans="45:51">
      <c r="AS143" s="84"/>
      <c r="AT143"/>
      <c r="AW143" s="28"/>
      <c r="AX143" s="125"/>
      <c r="AY143" s="28"/>
    </row>
    <row r="144" spans="45:51">
      <c r="AS144" s="84"/>
      <c r="AT144"/>
      <c r="AW144" s="28"/>
      <c r="AX144" s="125"/>
      <c r="AY144" s="28"/>
    </row>
    <row r="145" spans="45:51">
      <c r="AS145" s="84"/>
      <c r="AT145"/>
      <c r="AW145" s="28"/>
      <c r="AX145" s="125"/>
      <c r="AY145" s="28"/>
    </row>
    <row r="146" spans="45:51">
      <c r="AS146" s="84"/>
      <c r="AT146"/>
      <c r="AW146" s="28"/>
      <c r="AX146" s="125"/>
      <c r="AY146" s="28"/>
    </row>
    <row r="147" spans="45:51">
      <c r="AS147" s="84"/>
      <c r="AT147"/>
      <c r="AW147" s="28"/>
      <c r="AX147" s="125"/>
      <c r="AY147" s="28"/>
    </row>
    <row r="148" spans="45:51">
      <c r="AS148" s="84"/>
      <c r="AT148"/>
      <c r="AW148" s="28"/>
      <c r="AX148" s="125"/>
      <c r="AY148" s="28"/>
    </row>
    <row r="149" spans="45:51">
      <c r="AS149" s="84"/>
      <c r="AT149"/>
      <c r="AW149" s="28"/>
      <c r="AX149" s="125"/>
      <c r="AY149" s="28"/>
    </row>
    <row r="150" spans="45:51">
      <c r="AS150" s="84"/>
      <c r="AT150"/>
      <c r="AW150" s="28"/>
      <c r="AX150" s="125"/>
      <c r="AY150" s="28"/>
    </row>
    <row r="151" spans="45:51">
      <c r="AS151" s="84"/>
      <c r="AT151"/>
      <c r="AW151" s="28"/>
      <c r="AX151" s="125"/>
      <c r="AY151" s="28"/>
    </row>
    <row r="152" spans="45:51">
      <c r="AS152" s="84"/>
      <c r="AT152"/>
      <c r="AW152" s="28"/>
      <c r="AX152" s="125"/>
      <c r="AY152" s="28"/>
    </row>
    <row r="153" spans="45:51">
      <c r="AS153" s="84"/>
      <c r="AT153"/>
      <c r="AW153" s="28"/>
      <c r="AX153" s="125"/>
      <c r="AY153" s="28"/>
    </row>
    <row r="154" spans="45:51">
      <c r="AS154" s="84"/>
      <c r="AT154"/>
      <c r="AW154" s="28"/>
      <c r="AX154" s="125"/>
      <c r="AY154" s="28"/>
    </row>
    <row r="155" spans="45:51">
      <c r="AS155" s="84"/>
      <c r="AT155"/>
      <c r="AW155" s="28"/>
      <c r="AX155" s="125"/>
      <c r="AY155" s="28"/>
    </row>
    <row r="156" spans="45:51">
      <c r="AS156" s="84"/>
      <c r="AT156"/>
      <c r="AW156" s="28"/>
      <c r="AX156" s="125"/>
      <c r="AY156" s="28"/>
    </row>
    <row r="157" spans="45:51">
      <c r="AS157" s="84"/>
      <c r="AT157"/>
      <c r="AW157" s="28"/>
      <c r="AX157" s="125"/>
      <c r="AY157" s="28"/>
    </row>
    <row r="158" spans="45:51">
      <c r="AS158" s="84"/>
      <c r="AT158"/>
      <c r="AW158" s="28"/>
      <c r="AX158" s="125"/>
      <c r="AY158" s="28"/>
    </row>
    <row r="159" spans="45:51">
      <c r="AS159" s="84"/>
      <c r="AT159"/>
      <c r="AW159" s="28"/>
      <c r="AX159" s="125"/>
      <c r="AY159" s="28"/>
    </row>
    <row r="160" spans="45:51">
      <c r="AS160" s="84"/>
      <c r="AT160"/>
      <c r="AW160" s="28"/>
      <c r="AX160" s="125"/>
      <c r="AY160" s="28"/>
    </row>
    <row r="161" spans="45:51">
      <c r="AS161" s="84"/>
      <c r="AT161"/>
      <c r="AW161" s="28"/>
      <c r="AX161" s="125"/>
      <c r="AY161" s="28"/>
    </row>
    <row r="162" spans="45:51">
      <c r="AS162" s="84"/>
      <c r="AT162"/>
      <c r="AW162" s="28"/>
      <c r="AX162" s="125"/>
      <c r="AY162" s="28"/>
    </row>
    <row r="163" spans="45:51">
      <c r="AS163" s="84"/>
      <c r="AT163"/>
      <c r="AW163" s="28"/>
      <c r="AX163" s="125"/>
      <c r="AY163" s="28"/>
    </row>
    <row r="164" spans="45:51">
      <c r="AS164" s="84"/>
      <c r="AT164"/>
      <c r="AW164" s="28"/>
      <c r="AX164" s="125"/>
      <c r="AY164" s="28"/>
    </row>
    <row r="165" spans="45:51">
      <c r="AS165" s="84"/>
      <c r="AT165"/>
      <c r="AW165" s="28"/>
      <c r="AX165" s="125"/>
      <c r="AY165" s="28"/>
    </row>
    <row r="166" spans="45:51">
      <c r="AS166" s="84"/>
      <c r="AT166"/>
      <c r="AW166" s="28"/>
      <c r="AX166" s="125"/>
      <c r="AY166" s="28"/>
    </row>
    <row r="167" spans="45:51">
      <c r="AS167" s="84"/>
      <c r="AT167"/>
      <c r="AW167" s="28"/>
      <c r="AX167" s="125"/>
      <c r="AY167" s="28"/>
    </row>
    <row r="168" spans="45:51">
      <c r="AS168" s="84"/>
      <c r="AT168"/>
      <c r="AW168" s="28"/>
      <c r="AX168" s="125"/>
      <c r="AY168" s="28"/>
    </row>
    <row r="169" spans="45:51">
      <c r="AS169" s="84"/>
      <c r="AT169"/>
      <c r="AW169" s="28"/>
      <c r="AX169" s="125"/>
      <c r="AY169" s="28"/>
    </row>
    <row r="170" spans="45:51">
      <c r="AS170" s="84"/>
      <c r="AT170"/>
      <c r="AW170" s="28"/>
      <c r="AX170" s="125"/>
      <c r="AY170" s="28"/>
    </row>
    <row r="171" spans="45:51">
      <c r="AS171" s="84"/>
      <c r="AT171"/>
      <c r="AW171" s="28"/>
      <c r="AX171" s="125"/>
      <c r="AY171" s="28"/>
    </row>
    <row r="172" spans="45:51">
      <c r="AS172" s="84"/>
      <c r="AT172"/>
      <c r="AW172" s="28"/>
      <c r="AX172" s="125"/>
      <c r="AY172" s="28"/>
    </row>
    <row r="173" spans="45:51">
      <c r="AS173" s="84"/>
      <c r="AT173"/>
      <c r="AW173" s="28"/>
      <c r="AX173" s="125"/>
      <c r="AY173" s="28"/>
    </row>
    <row r="174" spans="45:51">
      <c r="AS174" s="84"/>
      <c r="AT174"/>
      <c r="AW174" s="28"/>
      <c r="AX174" s="125"/>
      <c r="AY174" s="28"/>
    </row>
    <row r="175" spans="45:51">
      <c r="AS175" s="84"/>
      <c r="AT175"/>
      <c r="AW175" s="28"/>
      <c r="AX175" s="125"/>
      <c r="AY175" s="28"/>
    </row>
    <row r="176" spans="45:51">
      <c r="AS176" s="84"/>
      <c r="AT176"/>
      <c r="AW176" s="28"/>
      <c r="AX176" s="125"/>
      <c r="AY176" s="28"/>
    </row>
    <row r="177" spans="45:51">
      <c r="AS177" s="84"/>
      <c r="AT177"/>
      <c r="AW177" s="28"/>
      <c r="AX177" s="125"/>
      <c r="AY177" s="28"/>
    </row>
    <row r="178" spans="45:51">
      <c r="AS178" s="84"/>
      <c r="AT178"/>
      <c r="AW178" s="28"/>
      <c r="AX178" s="125"/>
      <c r="AY178" s="28"/>
    </row>
    <row r="179" spans="45:51">
      <c r="AS179" s="84"/>
      <c r="AT179"/>
      <c r="AW179" s="28"/>
      <c r="AX179" s="125"/>
      <c r="AY179" s="28"/>
    </row>
    <row r="180" spans="45:51">
      <c r="AS180" s="84"/>
      <c r="AT180"/>
      <c r="AW180" s="28"/>
      <c r="AX180" s="125"/>
      <c r="AY180" s="28"/>
    </row>
    <row r="181" spans="45:51">
      <c r="AS181" s="84"/>
      <c r="AT181"/>
      <c r="AW181" s="28"/>
      <c r="AX181" s="125"/>
      <c r="AY181" s="28"/>
    </row>
    <row r="182" spans="45:51">
      <c r="AS182" s="84"/>
      <c r="AT182"/>
      <c r="AW182" s="28"/>
      <c r="AX182" s="125"/>
      <c r="AY182" s="28"/>
    </row>
    <row r="183" spans="45:51">
      <c r="AS183" s="84"/>
      <c r="AT183"/>
      <c r="AW183" s="28"/>
      <c r="AX183" s="125"/>
      <c r="AY183" s="28"/>
    </row>
    <row r="184" spans="45:51">
      <c r="AS184" s="84"/>
      <c r="AT184"/>
      <c r="AW184" s="28"/>
      <c r="AX184" s="125"/>
      <c r="AY184" s="28"/>
    </row>
    <row r="185" spans="45:51">
      <c r="AS185" s="84"/>
      <c r="AT185"/>
      <c r="AW185" s="28"/>
      <c r="AX185" s="125"/>
      <c r="AY185" s="28"/>
    </row>
    <row r="186" spans="45:51">
      <c r="AS186" s="84"/>
      <c r="AT186"/>
      <c r="AW186" s="28"/>
      <c r="AX186" s="125"/>
      <c r="AY186" s="28"/>
    </row>
    <row r="187" spans="45:51">
      <c r="AS187" s="84"/>
      <c r="AT187"/>
      <c r="AW187" s="28"/>
      <c r="AX187" s="125"/>
      <c r="AY187" s="28"/>
    </row>
    <row r="188" spans="45:51">
      <c r="AS188" s="84"/>
      <c r="AT188"/>
      <c r="AW188" s="28"/>
      <c r="AX188" s="125"/>
      <c r="AY188" s="28"/>
    </row>
    <row r="189" spans="45:51">
      <c r="AS189" s="84"/>
      <c r="AT189"/>
      <c r="AW189" s="28"/>
      <c r="AX189" s="125"/>
      <c r="AY189" s="28"/>
    </row>
    <row r="190" spans="45:51">
      <c r="AS190" s="84"/>
      <c r="AT190"/>
      <c r="AW190" s="28"/>
      <c r="AX190" s="125"/>
      <c r="AY190" s="28"/>
    </row>
    <row r="191" spans="45:51">
      <c r="AS191" s="84"/>
      <c r="AT191"/>
      <c r="AW191" s="28"/>
      <c r="AX191" s="125"/>
      <c r="AY191" s="28"/>
    </row>
    <row r="192" spans="45:51">
      <c r="AS192" s="84"/>
      <c r="AT192"/>
      <c r="AW192" s="28"/>
      <c r="AX192" s="125"/>
      <c r="AY192" s="28"/>
    </row>
    <row r="193" spans="45:51">
      <c r="AS193" s="84"/>
      <c r="AT193"/>
      <c r="AW193" s="28"/>
      <c r="AX193" s="125"/>
      <c r="AY193" s="28"/>
    </row>
    <row r="194" spans="45:51">
      <c r="AS194" s="84"/>
      <c r="AT194"/>
      <c r="AW194" s="28"/>
      <c r="AX194" s="125"/>
      <c r="AY194" s="28"/>
    </row>
    <row r="195" spans="45:51">
      <c r="AS195" s="84"/>
      <c r="AT195"/>
      <c r="AW195" s="28"/>
      <c r="AX195" s="125"/>
      <c r="AY195" s="28"/>
    </row>
    <row r="196" spans="45:51">
      <c r="AS196" s="84"/>
      <c r="AT196"/>
      <c r="AW196" s="28"/>
      <c r="AX196" s="125"/>
      <c r="AY196" s="28"/>
    </row>
    <row r="197" spans="45:51">
      <c r="AS197" s="84"/>
      <c r="AT197"/>
      <c r="AW197" s="28"/>
      <c r="AX197" s="125"/>
      <c r="AY197" s="28"/>
    </row>
    <row r="198" spans="45:51">
      <c r="AS198" s="84"/>
      <c r="AT198"/>
      <c r="AW198" s="28"/>
      <c r="AX198" s="125"/>
      <c r="AY198" s="28"/>
    </row>
    <row r="199" spans="45:51">
      <c r="AS199" s="84"/>
      <c r="AT199"/>
      <c r="AW199" s="28"/>
      <c r="AX199" s="125"/>
      <c r="AY199" s="28"/>
    </row>
    <row r="200" spans="45:51">
      <c r="AS200" s="84"/>
      <c r="AT200"/>
      <c r="AW200" s="28"/>
      <c r="AX200" s="125"/>
      <c r="AY200" s="28"/>
    </row>
    <row r="201" spans="45:51">
      <c r="AS201" s="84"/>
      <c r="AT201"/>
      <c r="AW201" s="28"/>
      <c r="AX201" s="125"/>
      <c r="AY201" s="28"/>
    </row>
    <row r="202" spans="45:51">
      <c r="AS202" s="84"/>
      <c r="AT202"/>
      <c r="AW202" s="28"/>
      <c r="AX202" s="125"/>
      <c r="AY202" s="28"/>
    </row>
    <row r="203" spans="45:51">
      <c r="AS203" s="84"/>
      <c r="AT203"/>
      <c r="AW203" s="28"/>
      <c r="AX203" s="125"/>
      <c r="AY203" s="28"/>
    </row>
    <row r="204" spans="45:51">
      <c r="AS204" s="84"/>
      <c r="AT204"/>
      <c r="AW204" s="28"/>
      <c r="AX204" s="125"/>
      <c r="AY204" s="28"/>
    </row>
    <row r="205" spans="45:51">
      <c r="AS205" s="84"/>
      <c r="AT205"/>
      <c r="AW205" s="28"/>
      <c r="AX205" s="125"/>
      <c r="AY205" s="28"/>
    </row>
    <row r="206" spans="45:51">
      <c r="AS206" s="84"/>
      <c r="AT206"/>
      <c r="AW206" s="28"/>
      <c r="AX206" s="125"/>
      <c r="AY206" s="28"/>
    </row>
    <row r="207" spans="45:51">
      <c r="AS207" s="84"/>
      <c r="AT207"/>
      <c r="AW207" s="28"/>
      <c r="AX207" s="125"/>
      <c r="AY207" s="28"/>
    </row>
    <row r="208" spans="45:51">
      <c r="AS208" s="84"/>
      <c r="AT208"/>
      <c r="AW208" s="28"/>
      <c r="AX208" s="125"/>
      <c r="AY208" s="28"/>
    </row>
    <row r="209" spans="45:51">
      <c r="AS209" s="84"/>
      <c r="AT209"/>
      <c r="AW209" s="28"/>
      <c r="AX209" s="125"/>
      <c r="AY209" s="28"/>
    </row>
    <row r="210" spans="45:51">
      <c r="AS210" s="84"/>
      <c r="AT210"/>
      <c r="AW210" s="28"/>
      <c r="AX210" s="125"/>
      <c r="AY210" s="28"/>
    </row>
    <row r="211" spans="45:51">
      <c r="AS211" s="84"/>
      <c r="AT211"/>
      <c r="AW211" s="28"/>
      <c r="AX211" s="125"/>
      <c r="AY211" s="28"/>
    </row>
    <row r="212" spans="45:51">
      <c r="AS212" s="84"/>
      <c r="AT212"/>
      <c r="AW212" s="28"/>
      <c r="AX212" s="125"/>
      <c r="AY212" s="28"/>
    </row>
    <row r="213" spans="45:51">
      <c r="AS213" s="84"/>
      <c r="AT213"/>
      <c r="AW213" s="28"/>
      <c r="AX213" s="125"/>
      <c r="AY213" s="28"/>
    </row>
    <row r="214" spans="45:51">
      <c r="AS214" s="84"/>
      <c r="AT214"/>
      <c r="AW214" s="28"/>
      <c r="AX214" s="125"/>
      <c r="AY214" s="28"/>
    </row>
    <row r="215" spans="45:51">
      <c r="AS215" s="84"/>
      <c r="AT215"/>
      <c r="AW215" s="28"/>
      <c r="AX215" s="125"/>
      <c r="AY215" s="28"/>
    </row>
    <row r="216" spans="45:51">
      <c r="AS216" s="84"/>
      <c r="AT216"/>
      <c r="AW216" s="28"/>
      <c r="AX216" s="125"/>
      <c r="AY216" s="28"/>
    </row>
    <row r="217" spans="45:51">
      <c r="AS217" s="84"/>
      <c r="AT217"/>
      <c r="AW217" s="28"/>
      <c r="AX217" s="125"/>
      <c r="AY217" s="28"/>
    </row>
    <row r="218" spans="45:51">
      <c r="AS218" s="84"/>
      <c r="AT218"/>
      <c r="AW218" s="28"/>
      <c r="AX218" s="125"/>
      <c r="AY218" s="28"/>
    </row>
    <row r="219" spans="45:51">
      <c r="AS219" s="84"/>
      <c r="AT219"/>
      <c r="AW219" s="28"/>
      <c r="AX219" s="125"/>
      <c r="AY219" s="28"/>
    </row>
    <row r="220" spans="45:51">
      <c r="AS220" s="84"/>
      <c r="AT220"/>
      <c r="AW220" s="28"/>
      <c r="AX220" s="125"/>
      <c r="AY220" s="28"/>
    </row>
    <row r="221" spans="45:51">
      <c r="AS221" s="84"/>
      <c r="AT221"/>
      <c r="AW221" s="28"/>
      <c r="AX221" s="125"/>
      <c r="AY221" s="28"/>
    </row>
    <row r="222" spans="45:51">
      <c r="AS222" s="84"/>
      <c r="AT222"/>
      <c r="AW222" s="28"/>
      <c r="AX222" s="125"/>
      <c r="AY222" s="28"/>
    </row>
    <row r="223" spans="45:51">
      <c r="AS223" s="84"/>
      <c r="AT223"/>
      <c r="AW223" s="28"/>
      <c r="AX223" s="125"/>
      <c r="AY223" s="28"/>
    </row>
    <row r="224" spans="45:51">
      <c r="AS224" s="84"/>
      <c r="AT224"/>
      <c r="AW224" s="28"/>
      <c r="AX224" s="125"/>
      <c r="AY224" s="28"/>
    </row>
    <row r="225" spans="45:51">
      <c r="AS225" s="84"/>
      <c r="AT225"/>
      <c r="AW225" s="28"/>
      <c r="AX225" s="125"/>
      <c r="AY225" s="28"/>
    </row>
    <row r="226" spans="45:51">
      <c r="AS226" s="84"/>
      <c r="AT226"/>
      <c r="AW226" s="28"/>
      <c r="AX226" s="125"/>
      <c r="AY226" s="28"/>
    </row>
    <row r="227" spans="45:51">
      <c r="AS227" s="84"/>
      <c r="AT227"/>
      <c r="AW227" s="28"/>
      <c r="AX227" s="125"/>
      <c r="AY227" s="28"/>
    </row>
    <row r="228" spans="45:51">
      <c r="AS228" s="84"/>
      <c r="AT228"/>
      <c r="AW228" s="28"/>
      <c r="AX228" s="125"/>
      <c r="AY228" s="28"/>
    </row>
    <row r="229" spans="45:51">
      <c r="AS229" s="84"/>
      <c r="AT229"/>
      <c r="AW229" s="28"/>
      <c r="AX229" s="125"/>
      <c r="AY229" s="28"/>
    </row>
    <row r="230" spans="45:51">
      <c r="AS230" s="84"/>
      <c r="AT230"/>
      <c r="AW230" s="28"/>
      <c r="AX230" s="125"/>
      <c r="AY230" s="28"/>
    </row>
    <row r="231" spans="45:51">
      <c r="AS231" s="84"/>
      <c r="AT231"/>
      <c r="AW231" s="28"/>
      <c r="AX231" s="125"/>
      <c r="AY231" s="28"/>
    </row>
    <row r="232" spans="45:51">
      <c r="AS232" s="84"/>
      <c r="AT232"/>
      <c r="AW232" s="28"/>
      <c r="AX232" s="125"/>
      <c r="AY232" s="28"/>
    </row>
    <row r="233" spans="45:51">
      <c r="AS233" s="84"/>
      <c r="AT233"/>
      <c r="AW233" s="28"/>
      <c r="AX233" s="125"/>
      <c r="AY233" s="28"/>
    </row>
    <row r="234" spans="45:51">
      <c r="AS234" s="84"/>
      <c r="AT234"/>
      <c r="AW234" s="28"/>
      <c r="AX234" s="125"/>
      <c r="AY234" s="28"/>
    </row>
    <row r="235" spans="45:51">
      <c r="AS235" s="84"/>
      <c r="AT235"/>
      <c r="AW235" s="28"/>
      <c r="AX235" s="125"/>
      <c r="AY235" s="28"/>
    </row>
    <row r="236" spans="45:51">
      <c r="AS236" s="84"/>
      <c r="AT236"/>
      <c r="AW236" s="28"/>
      <c r="AX236" s="125"/>
      <c r="AY236" s="28"/>
    </row>
    <row r="237" spans="45:51">
      <c r="AS237" s="84"/>
      <c r="AT237"/>
      <c r="AW237" s="28"/>
      <c r="AX237" s="125"/>
      <c r="AY237" s="28"/>
    </row>
    <row r="238" spans="45:51">
      <c r="AS238" s="84"/>
      <c r="AT238"/>
      <c r="AW238" s="28"/>
      <c r="AX238" s="125"/>
      <c r="AY238" s="28"/>
    </row>
    <row r="239" spans="45:51">
      <c r="AS239"/>
      <c r="AT239"/>
      <c r="AV239" s="28"/>
      <c r="AW239" s="10"/>
      <c r="AX239" s="125"/>
      <c r="AY239" s="28"/>
    </row>
    <row r="240" spans="45:51">
      <c r="AS240"/>
      <c r="AT240"/>
      <c r="AV240" s="28"/>
      <c r="AW240" s="10"/>
      <c r="AX240" s="125"/>
      <c r="AY240" s="28"/>
    </row>
    <row r="241" spans="45:51">
      <c r="AS241"/>
      <c r="AT241"/>
      <c r="AV241" s="28"/>
      <c r="AW241" s="10"/>
      <c r="AX241" s="125"/>
      <c r="AY241" s="28"/>
    </row>
    <row r="242" spans="45:51">
      <c r="AS242"/>
      <c r="AT242"/>
      <c r="AV242" s="28"/>
      <c r="AW242" s="10"/>
      <c r="AX242" s="125"/>
      <c r="AY242" s="28"/>
    </row>
    <row r="243" spans="45:51">
      <c r="AS243"/>
      <c r="AT243"/>
      <c r="AV243" s="28"/>
      <c r="AW243" s="10"/>
      <c r="AX243" s="125"/>
      <c r="AY243" s="28"/>
    </row>
    <row r="244" spans="45:51">
      <c r="AS244"/>
      <c r="AT244"/>
      <c r="AV244" s="28"/>
      <c r="AW244" s="10"/>
      <c r="AX244" s="125"/>
      <c r="AY244" s="28"/>
    </row>
    <row r="245" spans="45:51">
      <c r="AS245"/>
      <c r="AT245"/>
      <c r="AV245" s="28"/>
      <c r="AW245" s="10"/>
      <c r="AX245" s="125"/>
      <c r="AY245" s="28"/>
    </row>
    <row r="246" spans="45:51">
      <c r="AS246"/>
      <c r="AT246"/>
      <c r="AV246" s="28"/>
      <c r="AW246" s="10"/>
      <c r="AX246" s="125"/>
      <c r="AY246" s="28"/>
    </row>
    <row r="247" spans="45:51">
      <c r="AS247"/>
      <c r="AT247"/>
      <c r="AV247" s="28"/>
      <c r="AW247" s="10"/>
      <c r="AX247" s="125"/>
      <c r="AY247" s="28"/>
    </row>
    <row r="248" spans="45:51">
      <c r="AS248"/>
      <c r="AT248"/>
      <c r="AV248" s="28"/>
      <c r="AW248" s="10"/>
      <c r="AX248" s="125"/>
      <c r="AY248" s="28"/>
    </row>
    <row r="249" spans="45:51">
      <c r="AS249"/>
      <c r="AT249"/>
      <c r="AV249" s="28"/>
      <c r="AW249" s="10"/>
      <c r="AX249" s="125"/>
      <c r="AY249" s="28"/>
    </row>
    <row r="250" spans="45:51">
      <c r="AS250"/>
      <c r="AT250"/>
      <c r="AV250" s="28"/>
      <c r="AW250" s="10"/>
      <c r="AX250" s="125"/>
      <c r="AY250" s="28"/>
    </row>
    <row r="251" spans="45:51">
      <c r="AS251"/>
      <c r="AT251"/>
      <c r="AV251" s="28"/>
      <c r="AW251" s="10"/>
      <c r="AX251" s="125"/>
      <c r="AY251" s="28"/>
    </row>
    <row r="252" spans="45:51">
      <c r="AS252"/>
      <c r="AT252"/>
      <c r="AV252" s="28"/>
      <c r="AW252" s="10"/>
      <c r="AX252" s="125"/>
      <c r="AY252" s="28"/>
    </row>
    <row r="253" spans="45:51">
      <c r="AS253"/>
      <c r="AT253"/>
      <c r="AV253" s="28"/>
      <c r="AW253" s="10"/>
      <c r="AX253" s="125"/>
      <c r="AY253" s="28"/>
    </row>
    <row r="254" spans="45:51">
      <c r="AS254"/>
      <c r="AT254"/>
      <c r="AV254" s="28"/>
      <c r="AW254" s="10"/>
      <c r="AX254" s="125"/>
      <c r="AY254" s="28"/>
    </row>
    <row r="255" spans="45:51">
      <c r="AS255"/>
      <c r="AT255"/>
      <c r="AV255" s="28"/>
      <c r="AW255" s="10"/>
      <c r="AX255" s="125"/>
      <c r="AY255" s="28"/>
    </row>
    <row r="256" spans="45:51">
      <c r="AS256"/>
      <c r="AT256"/>
      <c r="AV256" s="28"/>
      <c r="AW256" s="10"/>
      <c r="AX256" s="125"/>
      <c r="AY256" s="28"/>
    </row>
    <row r="257" spans="45:51">
      <c r="AS257"/>
      <c r="AT257"/>
      <c r="AV257" s="28"/>
      <c r="AW257" s="10"/>
      <c r="AX257" s="125"/>
      <c r="AY257" s="28"/>
    </row>
    <row r="258" spans="45:51">
      <c r="AS258"/>
      <c r="AT258"/>
      <c r="AV258" s="28"/>
      <c r="AW258" s="10"/>
      <c r="AX258" s="125"/>
      <c r="AY258" s="28"/>
    </row>
    <row r="259" spans="45:51">
      <c r="AS259"/>
      <c r="AT259"/>
      <c r="AV259" s="28"/>
      <c r="AW259" s="10"/>
      <c r="AX259" s="125"/>
      <c r="AY259" s="28"/>
    </row>
    <row r="260" spans="45:51">
      <c r="AS260"/>
      <c r="AT260"/>
      <c r="AV260" s="28"/>
      <c r="AW260" s="10"/>
      <c r="AX260" s="125"/>
      <c r="AY260" s="28"/>
    </row>
    <row r="261" spans="45:51">
      <c r="AS261"/>
      <c r="AT261"/>
      <c r="AV261" s="28"/>
      <c r="AW261" s="10"/>
      <c r="AX261" s="125"/>
      <c r="AY261" s="28"/>
    </row>
    <row r="262" spans="45:51">
      <c r="AS262"/>
      <c r="AT262"/>
      <c r="AV262" s="28"/>
      <c r="AW262" s="10"/>
      <c r="AX262" s="125"/>
      <c r="AY262" s="28"/>
    </row>
    <row r="263" spans="45:51">
      <c r="AS263"/>
      <c r="AT263"/>
      <c r="AV263" s="28"/>
      <c r="AW263" s="10"/>
      <c r="AX263" s="125"/>
      <c r="AY263" s="28"/>
    </row>
    <row r="264" spans="45:51">
      <c r="AS264"/>
      <c r="AT264"/>
      <c r="AV264" s="28"/>
      <c r="AW264" s="10"/>
      <c r="AX264" s="125"/>
      <c r="AY264" s="28"/>
    </row>
    <row r="265" spans="45:51">
      <c r="AS265"/>
      <c r="AT265"/>
      <c r="AV265" s="28"/>
      <c r="AW265" s="10"/>
      <c r="AX265" s="125"/>
      <c r="AY265" s="28"/>
    </row>
    <row r="266" spans="45:51">
      <c r="AS266"/>
      <c r="AT266"/>
      <c r="AV266" s="28"/>
      <c r="AW266" s="10"/>
      <c r="AX266" s="125"/>
      <c r="AY266" s="28"/>
    </row>
    <row r="267" spans="45:51">
      <c r="AS267"/>
      <c r="AT267"/>
      <c r="AV267" s="28"/>
      <c r="AW267" s="10"/>
      <c r="AX267" s="125"/>
      <c r="AY267" s="28"/>
    </row>
    <row r="268" spans="45:51">
      <c r="AS268"/>
      <c r="AT268"/>
      <c r="AV268" s="28"/>
      <c r="AW268" s="10"/>
      <c r="AX268" s="125"/>
      <c r="AY268" s="28"/>
    </row>
    <row r="269" spans="45:51">
      <c r="AS269"/>
      <c r="AT269"/>
      <c r="AV269" s="28"/>
      <c r="AW269" s="10"/>
      <c r="AX269" s="125"/>
      <c r="AY269" s="28"/>
    </row>
    <row r="270" spans="45:51">
      <c r="AS270"/>
      <c r="AT270"/>
      <c r="AV270" s="28"/>
      <c r="AW270" s="10"/>
      <c r="AX270" s="125"/>
      <c r="AY270" s="28"/>
    </row>
    <row r="271" spans="45:51">
      <c r="AS271"/>
      <c r="AT271"/>
      <c r="AV271" s="28"/>
      <c r="AW271" s="10"/>
      <c r="AX271" s="125"/>
      <c r="AY271" s="28"/>
    </row>
    <row r="272" spans="45:51">
      <c r="AS272"/>
      <c r="AT272"/>
      <c r="AV272" s="28"/>
      <c r="AW272" s="10"/>
      <c r="AX272" s="125"/>
      <c r="AY272" s="28"/>
    </row>
    <row r="273" spans="45:51">
      <c r="AS273"/>
      <c r="AT273"/>
      <c r="AV273" s="28"/>
      <c r="AW273" s="10"/>
      <c r="AX273" s="125"/>
      <c r="AY273" s="28"/>
    </row>
    <row r="274" spans="45:51">
      <c r="AS274"/>
      <c r="AT274"/>
      <c r="AV274" s="28"/>
      <c r="AW274" s="10"/>
      <c r="AX274" s="125"/>
      <c r="AY274" s="28"/>
    </row>
    <row r="275" spans="45:51">
      <c r="AS275"/>
      <c r="AT275"/>
      <c r="AV275" s="28"/>
      <c r="AW275" s="10"/>
      <c r="AX275" s="125"/>
      <c r="AY275" s="28"/>
    </row>
    <row r="276" spans="45:51">
      <c r="AS276"/>
      <c r="AT276"/>
      <c r="AV276" s="28"/>
      <c r="AW276" s="10"/>
      <c r="AX276" s="125"/>
      <c r="AY276" s="28"/>
    </row>
    <row r="277" spans="45:51">
      <c r="AS277"/>
      <c r="AT277"/>
      <c r="AV277" s="28"/>
      <c r="AW277" s="10"/>
      <c r="AX277" s="125"/>
      <c r="AY277" s="28"/>
    </row>
    <row r="278" spans="45:51">
      <c r="AS278"/>
      <c r="AT278"/>
      <c r="AV278" s="28"/>
      <c r="AW278" s="10"/>
      <c r="AX278" s="125"/>
      <c r="AY278" s="28"/>
    </row>
    <row r="279" spans="45:51">
      <c r="AS279"/>
      <c r="AT279"/>
      <c r="AV279" s="28"/>
      <c r="AW279" s="10"/>
      <c r="AX279" s="125"/>
      <c r="AY279" s="28"/>
    </row>
    <row r="280" spans="45:51">
      <c r="AS280"/>
      <c r="AT280"/>
      <c r="AV280" s="28"/>
      <c r="AW280" s="10"/>
      <c r="AX280" s="125"/>
      <c r="AY280" s="28"/>
    </row>
    <row r="281" spans="45:51">
      <c r="AS281"/>
      <c r="AT281"/>
      <c r="AV281" s="28"/>
      <c r="AW281" s="10"/>
      <c r="AX281" s="125"/>
      <c r="AY281" s="28"/>
    </row>
    <row r="282" spans="45:51">
      <c r="AS282"/>
      <c r="AT282"/>
      <c r="AV282" s="28"/>
      <c r="AW282" s="10"/>
      <c r="AX282" s="125"/>
      <c r="AY282" s="28"/>
    </row>
    <row r="283" spans="45:51">
      <c r="AS283"/>
      <c r="AT283"/>
      <c r="AV283" s="28"/>
      <c r="AW283" s="10"/>
      <c r="AX283" s="125"/>
      <c r="AY283" s="28"/>
    </row>
    <row r="284" spans="45:51">
      <c r="AS284"/>
      <c r="AT284"/>
      <c r="AV284" s="28"/>
      <c r="AW284" s="10"/>
      <c r="AX284" s="125"/>
      <c r="AY284" s="28"/>
    </row>
    <row r="285" spans="45:51">
      <c r="AS285"/>
      <c r="AT285"/>
      <c r="AV285" s="28"/>
      <c r="AW285" s="10"/>
      <c r="AX285" s="125"/>
      <c r="AY285" s="28"/>
    </row>
    <row r="286" spans="45:51">
      <c r="AS286"/>
      <c r="AT286"/>
      <c r="AV286" s="28"/>
      <c r="AW286" s="10"/>
      <c r="AX286" s="125"/>
      <c r="AY286" s="28"/>
    </row>
    <row r="287" spans="45:51">
      <c r="AS287"/>
      <c r="AT287"/>
      <c r="AV287" s="28"/>
      <c r="AW287" s="10"/>
      <c r="AX287" s="125"/>
      <c r="AY287" s="28"/>
    </row>
    <row r="288" spans="45:51">
      <c r="AS288"/>
      <c r="AT288"/>
      <c r="AV288" s="28"/>
      <c r="AW288" s="10"/>
      <c r="AX288" s="125"/>
      <c r="AY288" s="28"/>
    </row>
    <row r="289" spans="45:51">
      <c r="AS289"/>
      <c r="AT289"/>
      <c r="AV289" s="28"/>
      <c r="AW289" s="10"/>
      <c r="AX289" s="125"/>
      <c r="AY289" s="28"/>
    </row>
    <row r="290" spans="45:51">
      <c r="AS290"/>
      <c r="AT290"/>
      <c r="AV290" s="28"/>
      <c r="AW290" s="10"/>
      <c r="AX290" s="125"/>
      <c r="AY290" s="28"/>
    </row>
    <row r="291" spans="45:51">
      <c r="AS291"/>
      <c r="AT291"/>
      <c r="AV291" s="28"/>
      <c r="AW291" s="10"/>
      <c r="AX291" s="125"/>
      <c r="AY291" s="28"/>
    </row>
    <row r="292" spans="45:51">
      <c r="AS292"/>
      <c r="AT292"/>
      <c r="AV292" s="28"/>
      <c r="AW292" s="10"/>
      <c r="AX292" s="125"/>
      <c r="AY292" s="28"/>
    </row>
    <row r="293" spans="45:51">
      <c r="AS293"/>
      <c r="AT293"/>
      <c r="AV293" s="28"/>
      <c r="AW293" s="10"/>
      <c r="AX293" s="125"/>
      <c r="AY293" s="28"/>
    </row>
    <row r="294" spans="45:51">
      <c r="AS294"/>
      <c r="AT294"/>
      <c r="AV294" s="28"/>
      <c r="AW294" s="10"/>
      <c r="AX294" s="125"/>
      <c r="AY294" s="28"/>
    </row>
    <row r="295" spans="45:51">
      <c r="AS295"/>
      <c r="AT295"/>
      <c r="AV295" s="28"/>
      <c r="AW295" s="10"/>
      <c r="AX295" s="125"/>
      <c r="AY295" s="28"/>
    </row>
    <row r="296" spans="45:51">
      <c r="AS296"/>
      <c r="AT296"/>
      <c r="AV296" s="28"/>
      <c r="AW296" s="10"/>
      <c r="AX296" s="125"/>
      <c r="AY296" s="28"/>
    </row>
    <row r="297" spans="45:51">
      <c r="AS297"/>
      <c r="AT297"/>
      <c r="AV297" s="28"/>
      <c r="AW297" s="10"/>
      <c r="AX297" s="125"/>
      <c r="AY297" s="28"/>
    </row>
    <row r="298" spans="45:51">
      <c r="AS298"/>
      <c r="AT298"/>
      <c r="AV298" s="28"/>
      <c r="AW298" s="10"/>
      <c r="AX298" s="125"/>
      <c r="AY298" s="28"/>
    </row>
    <row r="299" spans="45:51">
      <c r="AS299"/>
      <c r="AT299"/>
      <c r="AV299" s="28"/>
      <c r="AW299" s="10"/>
      <c r="AX299" s="125"/>
      <c r="AY299" s="28"/>
    </row>
    <row r="300" spans="45:51">
      <c r="AS300"/>
      <c r="AT300"/>
      <c r="AV300" s="28"/>
      <c r="AW300" s="10"/>
      <c r="AX300" s="125"/>
      <c r="AY300" s="28"/>
    </row>
    <row r="301" spans="45:51">
      <c r="AS301"/>
      <c r="AT301"/>
      <c r="AV301" s="28"/>
      <c r="AW301" s="10"/>
      <c r="AX301" s="125"/>
      <c r="AY301" s="28"/>
    </row>
    <row r="302" spans="45:51">
      <c r="AS302"/>
      <c r="AT302"/>
      <c r="AV302" s="28"/>
      <c r="AW302" s="10"/>
      <c r="AX302" s="125"/>
      <c r="AY302" s="28"/>
    </row>
    <row r="303" spans="45:51">
      <c r="AS303"/>
      <c r="AT303"/>
      <c r="AV303" s="28"/>
      <c r="AW303" s="10"/>
      <c r="AX303" s="125"/>
      <c r="AY303" s="28"/>
    </row>
    <row r="304" spans="45:51">
      <c r="AS304"/>
      <c r="AT304"/>
      <c r="AV304" s="28"/>
      <c r="AW304" s="10"/>
      <c r="AX304" s="125"/>
      <c r="AY304" s="28"/>
    </row>
    <row r="305" spans="45:51">
      <c r="AS305"/>
      <c r="AT305"/>
      <c r="AV305" s="28"/>
      <c r="AW305" s="10"/>
      <c r="AX305" s="125"/>
      <c r="AY305" s="28"/>
    </row>
    <row r="306" spans="45:51">
      <c r="AS306"/>
      <c r="AT306"/>
      <c r="AV306" s="28"/>
      <c r="AW306" s="10"/>
      <c r="AX306" s="125"/>
      <c r="AY306" s="28"/>
    </row>
    <row r="307" spans="45:51">
      <c r="AS307"/>
      <c r="AT307"/>
      <c r="AV307" s="28"/>
      <c r="AW307" s="10"/>
      <c r="AX307" s="125"/>
      <c r="AY307" s="28"/>
    </row>
    <row r="308" spans="45:51">
      <c r="AS308"/>
      <c r="AT308"/>
      <c r="AV308" s="28"/>
      <c r="AW308" s="10"/>
      <c r="AX308" s="125"/>
      <c r="AY308" s="28"/>
    </row>
    <row r="309" spans="45:51">
      <c r="AS309"/>
      <c r="AT309"/>
      <c r="AV309" s="28"/>
      <c r="AW309" s="10"/>
      <c r="AX309" s="125"/>
      <c r="AY309" s="28"/>
    </row>
    <row r="310" spans="45:51">
      <c r="AS310"/>
      <c r="AT310"/>
      <c r="AV310" s="28"/>
      <c r="AW310" s="10"/>
      <c r="AX310" s="125"/>
      <c r="AY310" s="28"/>
    </row>
    <row r="311" spans="45:51">
      <c r="AS311"/>
      <c r="AT311"/>
      <c r="AV311" s="28"/>
      <c r="AW311" s="10"/>
      <c r="AX311" s="125"/>
      <c r="AY311" s="28"/>
    </row>
    <row r="312" spans="45:51">
      <c r="AS312"/>
      <c r="AT312"/>
      <c r="AV312" s="28"/>
      <c r="AW312" s="10"/>
      <c r="AX312" s="125"/>
      <c r="AY312" s="28"/>
    </row>
    <row r="313" spans="45:51">
      <c r="AS313"/>
      <c r="AT313"/>
      <c r="AV313" s="28"/>
      <c r="AW313" s="10"/>
      <c r="AX313" s="125"/>
      <c r="AY313" s="28"/>
    </row>
    <row r="314" spans="45:51">
      <c r="AS314"/>
      <c r="AT314"/>
      <c r="AV314" s="28"/>
      <c r="AW314" s="10"/>
      <c r="AX314" s="125"/>
      <c r="AY314" s="28"/>
    </row>
    <row r="315" spans="45:51">
      <c r="AS315"/>
      <c r="AT315"/>
      <c r="AV315" s="28"/>
      <c r="AW315" s="10"/>
      <c r="AX315" s="125"/>
      <c r="AY315" s="28"/>
    </row>
    <row r="316" spans="45:51">
      <c r="AS316"/>
      <c r="AT316"/>
      <c r="AV316" s="28"/>
      <c r="AW316" s="10"/>
      <c r="AX316" s="125"/>
      <c r="AY316" s="28"/>
    </row>
    <row r="317" spans="45:51">
      <c r="AS317"/>
      <c r="AT317"/>
      <c r="AV317" s="28"/>
      <c r="AW317" s="10"/>
      <c r="AX317" s="125"/>
      <c r="AY317" s="28"/>
    </row>
    <row r="318" spans="45:51">
      <c r="AS318"/>
      <c r="AT318"/>
      <c r="AV318" s="28"/>
      <c r="AW318" s="10"/>
      <c r="AX318" s="125"/>
      <c r="AY318" s="28"/>
    </row>
    <row r="319" spans="45:51">
      <c r="AS319"/>
      <c r="AT319"/>
      <c r="AV319" s="28"/>
      <c r="AW319" s="10"/>
      <c r="AX319" s="125"/>
      <c r="AY319" s="28"/>
    </row>
    <row r="320" spans="45:51">
      <c r="AS320"/>
      <c r="AT320"/>
      <c r="AV320" s="28"/>
      <c r="AW320" s="10"/>
      <c r="AX320" s="125"/>
      <c r="AY320" s="28"/>
    </row>
    <row r="321" spans="45:51">
      <c r="AS321"/>
      <c r="AT321"/>
      <c r="AV321" s="28"/>
      <c r="AW321" s="10"/>
      <c r="AX321" s="125"/>
      <c r="AY321" s="28"/>
    </row>
    <row r="322" spans="45:51">
      <c r="AS322"/>
      <c r="AT322"/>
      <c r="AV322" s="28"/>
      <c r="AW322" s="10"/>
      <c r="AX322" s="125"/>
      <c r="AY322" s="28"/>
    </row>
    <row r="323" spans="45:51">
      <c r="AS323"/>
      <c r="AT323"/>
      <c r="AV323" s="28"/>
      <c r="AW323" s="10"/>
      <c r="AX323" s="125"/>
      <c r="AY323" s="28"/>
    </row>
    <row r="324" spans="45:51">
      <c r="AS324"/>
      <c r="AT324"/>
      <c r="AV324" s="28"/>
      <c r="AW324" s="10"/>
      <c r="AX324" s="125"/>
      <c r="AY324" s="28"/>
    </row>
    <row r="325" spans="45:51">
      <c r="AS325"/>
      <c r="AT325"/>
      <c r="AV325" s="28"/>
      <c r="AW325" s="10"/>
      <c r="AX325" s="125"/>
      <c r="AY325" s="28"/>
    </row>
    <row r="326" spans="45:51">
      <c r="AS326"/>
      <c r="AT326"/>
      <c r="AV326" s="28"/>
      <c r="AW326" s="10"/>
      <c r="AX326" s="125"/>
      <c r="AY326" s="28"/>
    </row>
    <row r="327" spans="45:51">
      <c r="AS327"/>
      <c r="AT327"/>
      <c r="AV327" s="28"/>
      <c r="AW327" s="10"/>
      <c r="AX327" s="125"/>
      <c r="AY327" s="28"/>
    </row>
    <row r="328" spans="45:51">
      <c r="AS328"/>
      <c r="AT328"/>
      <c r="AV328" s="28"/>
      <c r="AW328" s="10"/>
      <c r="AX328" s="125"/>
      <c r="AY328" s="28"/>
    </row>
    <row r="329" spans="45:51">
      <c r="AS329"/>
      <c r="AT329"/>
      <c r="AV329" s="28"/>
      <c r="AW329" s="10"/>
      <c r="AX329" s="125"/>
      <c r="AY329" s="28"/>
    </row>
    <row r="330" spans="45:51">
      <c r="AS330"/>
      <c r="AT330"/>
      <c r="AV330" s="28"/>
      <c r="AW330" s="10"/>
      <c r="AX330" s="125"/>
      <c r="AY330" s="28"/>
    </row>
    <row r="331" spans="45:51">
      <c r="AS331"/>
      <c r="AT331"/>
      <c r="AV331" s="28"/>
      <c r="AW331" s="10"/>
      <c r="AX331" s="125"/>
      <c r="AY331" s="28"/>
    </row>
    <row r="332" spans="45:51">
      <c r="AS332"/>
      <c r="AT332"/>
      <c r="AV332" s="28"/>
      <c r="AW332" s="10"/>
      <c r="AX332" s="125"/>
      <c r="AY332" s="28"/>
    </row>
    <row r="333" spans="45:51">
      <c r="AS333"/>
      <c r="AT333"/>
      <c r="AV333" s="28"/>
      <c r="AW333" s="10"/>
      <c r="AX333" s="125"/>
      <c r="AY333" s="28"/>
    </row>
    <row r="334" spans="45:51">
      <c r="AS334"/>
      <c r="AT334"/>
      <c r="AV334" s="28"/>
      <c r="AW334" s="10"/>
      <c r="AX334" s="125"/>
      <c r="AY334" s="28"/>
    </row>
    <row r="335" spans="45:51">
      <c r="AS335"/>
      <c r="AT335"/>
      <c r="AV335" s="28"/>
      <c r="AW335" s="10"/>
      <c r="AX335" s="125"/>
      <c r="AY335" s="28"/>
    </row>
    <row r="336" spans="45:51">
      <c r="AS336"/>
      <c r="AT336"/>
      <c r="AV336" s="28"/>
      <c r="AW336" s="10"/>
      <c r="AX336" s="125"/>
      <c r="AY336" s="28"/>
    </row>
    <row r="337" spans="45:51">
      <c r="AS337"/>
      <c r="AT337"/>
      <c r="AV337" s="28"/>
      <c r="AW337" s="10"/>
      <c r="AX337" s="125"/>
      <c r="AY337" s="28"/>
    </row>
    <row r="338" spans="45:51">
      <c r="AS338"/>
      <c r="AT338"/>
      <c r="AV338" s="28"/>
      <c r="AW338" s="10"/>
      <c r="AX338" s="125"/>
      <c r="AY338" s="28"/>
    </row>
    <row r="339" spans="45:51">
      <c r="AS339"/>
      <c r="AT339"/>
      <c r="AV339" s="28"/>
      <c r="AW339" s="10"/>
      <c r="AX339" s="125"/>
      <c r="AY339" s="28"/>
    </row>
    <row r="340" spans="45:51">
      <c r="AS340"/>
      <c r="AT340"/>
      <c r="AV340" s="28"/>
      <c r="AW340" s="10"/>
      <c r="AX340" s="125"/>
      <c r="AY340" s="28"/>
    </row>
    <row r="341" spans="45:51">
      <c r="AS341"/>
      <c r="AT341"/>
      <c r="AV341" s="28"/>
      <c r="AW341" s="10"/>
      <c r="AX341" s="125"/>
      <c r="AY341" s="28"/>
    </row>
    <row r="342" spans="45:51">
      <c r="AS342"/>
      <c r="AT342"/>
      <c r="AV342" s="28"/>
      <c r="AW342" s="10"/>
      <c r="AX342" s="125"/>
      <c r="AY342" s="28"/>
    </row>
    <row r="343" spans="45:51">
      <c r="AS343"/>
      <c r="AT343"/>
      <c r="AV343" s="28"/>
      <c r="AW343" s="10"/>
      <c r="AX343" s="125"/>
      <c r="AY343" s="28"/>
    </row>
    <row r="344" spans="45:51">
      <c r="AS344"/>
      <c r="AT344"/>
      <c r="AV344" s="28"/>
      <c r="AW344" s="10"/>
      <c r="AX344" s="125"/>
      <c r="AY344" s="28"/>
    </row>
    <row r="345" spans="45:51">
      <c r="AS345"/>
      <c r="AT345"/>
      <c r="AV345" s="28"/>
      <c r="AW345" s="10"/>
      <c r="AX345" s="125"/>
      <c r="AY345" s="28"/>
    </row>
    <row r="346" spans="45:51">
      <c r="AS346"/>
      <c r="AT346"/>
      <c r="AV346" s="28"/>
      <c r="AW346" s="10"/>
      <c r="AX346" s="125"/>
      <c r="AY346" s="28"/>
    </row>
    <row r="347" spans="45:51">
      <c r="AS347"/>
      <c r="AT347"/>
      <c r="AV347" s="28"/>
      <c r="AW347" s="10"/>
      <c r="AX347" s="125"/>
      <c r="AY347" s="28"/>
    </row>
    <row r="348" spans="45:51">
      <c r="AS348"/>
      <c r="AT348"/>
      <c r="AV348" s="28"/>
      <c r="AW348" s="10"/>
      <c r="AX348" s="125"/>
      <c r="AY348" s="28"/>
    </row>
    <row r="349" spans="45:51">
      <c r="AS349"/>
      <c r="AT349"/>
      <c r="AV349" s="28"/>
      <c r="AW349" s="10"/>
      <c r="AX349" s="125"/>
      <c r="AY349" s="28"/>
    </row>
    <row r="350" spans="45:51">
      <c r="AS350"/>
      <c r="AT350"/>
      <c r="AV350" s="28"/>
      <c r="AW350" s="10"/>
      <c r="AX350" s="125"/>
      <c r="AY350" s="28"/>
    </row>
    <row r="351" spans="45:51">
      <c r="AS351"/>
      <c r="AT351"/>
      <c r="AV351" s="28"/>
      <c r="AW351" s="10"/>
      <c r="AX351" s="125"/>
      <c r="AY351" s="28"/>
    </row>
    <row r="352" spans="45:51">
      <c r="AS352"/>
      <c r="AT352"/>
      <c r="AV352" s="28"/>
      <c r="AW352" s="10"/>
      <c r="AX352" s="125"/>
      <c r="AY352" s="28"/>
    </row>
    <row r="353" spans="45:51">
      <c r="AS353"/>
      <c r="AT353"/>
      <c r="AV353" s="28"/>
      <c r="AW353" s="10"/>
      <c r="AX353" s="125"/>
      <c r="AY353" s="28"/>
    </row>
    <row r="354" spans="45:51">
      <c r="AS354"/>
      <c r="AT354"/>
      <c r="AV354" s="28"/>
      <c r="AW354" s="10"/>
      <c r="AX354" s="125"/>
      <c r="AY354" s="28"/>
    </row>
    <row r="355" spans="45:51">
      <c r="AS355"/>
      <c r="AT355"/>
      <c r="AV355" s="28"/>
      <c r="AW355" s="10"/>
      <c r="AX355" s="125"/>
      <c r="AY355" s="28"/>
    </row>
    <row r="356" spans="45:51">
      <c r="AS356"/>
      <c r="AT356"/>
      <c r="AV356" s="28"/>
      <c r="AW356" s="10"/>
      <c r="AX356" s="125"/>
      <c r="AY356" s="28"/>
    </row>
    <row r="357" spans="45:51">
      <c r="AS357"/>
      <c r="AT357"/>
      <c r="AV357" s="28"/>
      <c r="AW357" s="10"/>
      <c r="AX357" s="125"/>
      <c r="AY357" s="28"/>
    </row>
    <row r="358" spans="45:51">
      <c r="AS358"/>
      <c r="AT358"/>
      <c r="AV358" s="28"/>
      <c r="AW358" s="10"/>
      <c r="AX358" s="125"/>
      <c r="AY358" s="28"/>
    </row>
    <row r="359" spans="45:51">
      <c r="AS359"/>
      <c r="AT359"/>
      <c r="AV359" s="28"/>
      <c r="AW359" s="10"/>
      <c r="AX359" s="125"/>
      <c r="AY359" s="28"/>
    </row>
    <row r="360" spans="45:51">
      <c r="AS360"/>
      <c r="AT360"/>
      <c r="AV360" s="28"/>
      <c r="AW360" s="10"/>
      <c r="AX360" s="125"/>
      <c r="AY360" s="28"/>
    </row>
    <row r="361" spans="45:51">
      <c r="AS361"/>
      <c r="AT361"/>
      <c r="AV361" s="28"/>
      <c r="AW361" s="10"/>
      <c r="AX361" s="125"/>
      <c r="AY361" s="28"/>
    </row>
    <row r="362" spans="45:51">
      <c r="AS362"/>
      <c r="AT362"/>
      <c r="AV362" s="28"/>
      <c r="AW362" s="10"/>
      <c r="AX362" s="125"/>
      <c r="AY362" s="28"/>
    </row>
    <row r="363" spans="45:51">
      <c r="AS363"/>
      <c r="AT363"/>
      <c r="AV363" s="28"/>
      <c r="AW363" s="10"/>
      <c r="AX363" s="125"/>
      <c r="AY363" s="28"/>
    </row>
    <row r="364" spans="45:51">
      <c r="AS364"/>
      <c r="AT364"/>
      <c r="AV364" s="28"/>
      <c r="AW364" s="10"/>
      <c r="AX364" s="125"/>
      <c r="AY364" s="28"/>
    </row>
    <row r="365" spans="45:51">
      <c r="AS365"/>
      <c r="AT365"/>
      <c r="AV365" s="28"/>
      <c r="AW365" s="10"/>
      <c r="AX365" s="125"/>
      <c r="AY365" s="28"/>
    </row>
    <row r="366" spans="45:51">
      <c r="AS366"/>
      <c r="AT366"/>
      <c r="AV366" s="28"/>
      <c r="AW366" s="10"/>
      <c r="AX366" s="125"/>
      <c r="AY366" s="28"/>
    </row>
    <row r="367" spans="45:51">
      <c r="AS367"/>
      <c r="AT367"/>
      <c r="AV367" s="28"/>
      <c r="AW367" s="10"/>
      <c r="AX367" s="125"/>
      <c r="AY367" s="28"/>
    </row>
    <row r="368" spans="45:51">
      <c r="AS368"/>
      <c r="AT368"/>
      <c r="AV368" s="28"/>
      <c r="AW368" s="10"/>
      <c r="AX368" s="125"/>
      <c r="AY368" s="28"/>
    </row>
    <row r="369" spans="45:51">
      <c r="AS369"/>
      <c r="AT369"/>
      <c r="AV369" s="28"/>
      <c r="AW369" s="10"/>
      <c r="AX369" s="125"/>
      <c r="AY369" s="28"/>
    </row>
    <row r="370" spans="45:51">
      <c r="AS370"/>
      <c r="AT370"/>
      <c r="AV370" s="28"/>
      <c r="AW370" s="10"/>
      <c r="AX370" s="125"/>
      <c r="AY370" s="28"/>
    </row>
    <row r="371" spans="45:51">
      <c r="AS371"/>
      <c r="AT371"/>
      <c r="AV371" s="28"/>
      <c r="AW371" s="10"/>
      <c r="AX371" s="125"/>
      <c r="AY371" s="28"/>
    </row>
    <row r="372" spans="45:51">
      <c r="AS372"/>
      <c r="AT372"/>
      <c r="AV372" s="28"/>
      <c r="AW372" s="10"/>
      <c r="AX372" s="125"/>
      <c r="AY372" s="28"/>
    </row>
    <row r="373" spans="45:51">
      <c r="AS373"/>
      <c r="AT373"/>
      <c r="AV373" s="28"/>
      <c r="AW373" s="10"/>
      <c r="AX373" s="125"/>
      <c r="AY373" s="28"/>
    </row>
    <row r="374" spans="45:51">
      <c r="AS374"/>
      <c r="AT374"/>
      <c r="AV374" s="28"/>
      <c r="AW374" s="10"/>
      <c r="AX374" s="125"/>
      <c r="AY374" s="28"/>
    </row>
    <row r="375" spans="45:51">
      <c r="AS375"/>
      <c r="AT375"/>
      <c r="AV375" s="28"/>
      <c r="AW375" s="10"/>
      <c r="AX375" s="125"/>
      <c r="AY375" s="28"/>
    </row>
    <row r="376" spans="45:51">
      <c r="AS376"/>
      <c r="AT376"/>
      <c r="AV376" s="28"/>
      <c r="AW376" s="10"/>
      <c r="AX376" s="125"/>
      <c r="AY376" s="28"/>
    </row>
    <row r="377" spans="45:51">
      <c r="AS377"/>
      <c r="AT377"/>
      <c r="AV377" s="28"/>
      <c r="AW377" s="10"/>
      <c r="AX377" s="125"/>
      <c r="AY377" s="28"/>
    </row>
    <row r="378" spans="45:51">
      <c r="AS378"/>
      <c r="AT378"/>
      <c r="AV378" s="28"/>
      <c r="AW378" s="10"/>
      <c r="AX378" s="125"/>
      <c r="AY378" s="28"/>
    </row>
    <row r="379" spans="45:51">
      <c r="AS379"/>
      <c r="AT379"/>
      <c r="AV379" s="28"/>
      <c r="AW379" s="10"/>
      <c r="AX379" s="125"/>
      <c r="AY379" s="28"/>
    </row>
    <row r="380" spans="45:51">
      <c r="AS380"/>
      <c r="AT380"/>
      <c r="AV380" s="28"/>
      <c r="AW380" s="10"/>
      <c r="AX380" s="125"/>
      <c r="AY380" s="28"/>
    </row>
    <row r="381" spans="45:51">
      <c r="AS381"/>
      <c r="AT381"/>
      <c r="AV381" s="28"/>
      <c r="AW381" s="10"/>
      <c r="AX381" s="125"/>
      <c r="AY381" s="28"/>
    </row>
    <row r="382" spans="45:51">
      <c r="AS382"/>
      <c r="AT382"/>
      <c r="AV382" s="28"/>
      <c r="AW382" s="10"/>
      <c r="AX382" s="125"/>
      <c r="AY382" s="28"/>
    </row>
    <row r="383" spans="45:51">
      <c r="AS383"/>
      <c r="AT383"/>
      <c r="AV383" s="28"/>
      <c r="AW383" s="10"/>
      <c r="AX383" s="125"/>
      <c r="AY383" s="28"/>
    </row>
    <row r="384" spans="45:51">
      <c r="AS384"/>
      <c r="AT384"/>
      <c r="AV384" s="28"/>
      <c r="AW384" s="10"/>
      <c r="AX384" s="125"/>
      <c r="AY384" s="28"/>
    </row>
    <row r="385" spans="45:51">
      <c r="AS385"/>
      <c r="AT385"/>
      <c r="AV385" s="28"/>
      <c r="AW385" s="10"/>
      <c r="AX385" s="125"/>
      <c r="AY385" s="28"/>
    </row>
    <row r="386" spans="45:51">
      <c r="AS386"/>
      <c r="AT386"/>
      <c r="AV386" s="28"/>
      <c r="AW386" s="10"/>
      <c r="AX386" s="125"/>
      <c r="AY386" s="28"/>
    </row>
    <row r="387" spans="45:51">
      <c r="AS387"/>
      <c r="AT387"/>
      <c r="AV387" s="28"/>
      <c r="AW387" s="10"/>
      <c r="AX387" s="125"/>
      <c r="AY387" s="28"/>
    </row>
    <row r="388" spans="45:51">
      <c r="AS388"/>
      <c r="AT388"/>
      <c r="AV388" s="28"/>
      <c r="AW388" s="10"/>
      <c r="AX388" s="125"/>
      <c r="AY388" s="28"/>
    </row>
    <row r="389" spans="45:51">
      <c r="AS389"/>
      <c r="AT389"/>
      <c r="AV389" s="28"/>
      <c r="AW389" s="10"/>
      <c r="AX389" s="125"/>
      <c r="AY389" s="28"/>
    </row>
    <row r="390" spans="45:51">
      <c r="AS390"/>
      <c r="AT390"/>
      <c r="AV390" s="28"/>
      <c r="AW390" s="10"/>
      <c r="AX390" s="125"/>
      <c r="AY390" s="28"/>
    </row>
    <row r="391" spans="45:51">
      <c r="AS391"/>
      <c r="AT391"/>
      <c r="AV391" s="28"/>
      <c r="AW391" s="10"/>
      <c r="AX391" s="125"/>
      <c r="AY391" s="28"/>
    </row>
    <row r="392" spans="45:51">
      <c r="AS392"/>
      <c r="AT392"/>
      <c r="AV392" s="28"/>
      <c r="AW392" s="10"/>
      <c r="AX392" s="125"/>
      <c r="AY392" s="28"/>
    </row>
    <row r="393" spans="45:51">
      <c r="AS393"/>
      <c r="AT393"/>
      <c r="AV393" s="28"/>
      <c r="AW393" s="10"/>
      <c r="AX393" s="125"/>
      <c r="AY393" s="28"/>
    </row>
    <row r="394" spans="45:51">
      <c r="AS394"/>
      <c r="AT394"/>
      <c r="AV394" s="28"/>
      <c r="AW394" s="10"/>
      <c r="AX394" s="125"/>
      <c r="AY394" s="28"/>
    </row>
    <row r="395" spans="45:51">
      <c r="AS395"/>
      <c r="AT395"/>
      <c r="AV395" s="28"/>
      <c r="AW395" s="10"/>
      <c r="AX395" s="125"/>
      <c r="AY395" s="28"/>
    </row>
    <row r="396" spans="45:51">
      <c r="AS396"/>
      <c r="AT396"/>
      <c r="AV396" s="28"/>
      <c r="AW396" s="10"/>
      <c r="AX396" s="125"/>
      <c r="AY396" s="28"/>
    </row>
    <row r="397" spans="45:51">
      <c r="AS397"/>
      <c r="AT397"/>
      <c r="AV397" s="28"/>
      <c r="AW397" s="10"/>
      <c r="AX397" s="125"/>
      <c r="AY397" s="28"/>
    </row>
    <row r="398" spans="45:51">
      <c r="AS398"/>
      <c r="AT398"/>
      <c r="AV398" s="28"/>
      <c r="AW398" s="10"/>
      <c r="AX398" s="125"/>
      <c r="AY398" s="28"/>
    </row>
    <row r="399" spans="45:51">
      <c r="AS399"/>
      <c r="AT399"/>
      <c r="AV399" s="28"/>
      <c r="AW399" s="10"/>
      <c r="AX399" s="125"/>
      <c r="AY399" s="28"/>
    </row>
    <row r="400" spans="45:51">
      <c r="AS400"/>
      <c r="AT400"/>
      <c r="AV400" s="28"/>
      <c r="AW400" s="10"/>
      <c r="AX400" s="125"/>
      <c r="AY400" s="28"/>
    </row>
    <row r="401" spans="45:51">
      <c r="AS401"/>
      <c r="AT401"/>
      <c r="AV401" s="28"/>
      <c r="AW401" s="10"/>
      <c r="AX401" s="125"/>
      <c r="AY401" s="28"/>
    </row>
    <row r="402" spans="45:51">
      <c r="AS402"/>
      <c r="AT402"/>
      <c r="AV402" s="28"/>
      <c r="AW402" s="10"/>
      <c r="AX402" s="125"/>
      <c r="AY402" s="28"/>
    </row>
    <row r="403" spans="45:51">
      <c r="AS403"/>
      <c r="AT403"/>
      <c r="AV403" s="28"/>
      <c r="AW403" s="10"/>
      <c r="AX403" s="125"/>
      <c r="AY403" s="28"/>
    </row>
    <row r="404" spans="45:51">
      <c r="AS404"/>
      <c r="AT404"/>
      <c r="AV404" s="28"/>
      <c r="AW404" s="10"/>
      <c r="AX404" s="125"/>
      <c r="AY404" s="28"/>
    </row>
    <row r="405" spans="45:51">
      <c r="AS405"/>
      <c r="AT405"/>
      <c r="AV405" s="28"/>
      <c r="AW405" s="10"/>
      <c r="AX405" s="125"/>
      <c r="AY405" s="28"/>
    </row>
    <row r="406" spans="45:51">
      <c r="AS406"/>
      <c r="AT406"/>
      <c r="AV406" s="28"/>
      <c r="AW406" s="10"/>
      <c r="AX406" s="125"/>
      <c r="AY406" s="28"/>
    </row>
    <row r="407" spans="45:51">
      <c r="AS407"/>
      <c r="AT407"/>
      <c r="AV407" s="28"/>
      <c r="AW407" s="10"/>
      <c r="AX407" s="125"/>
      <c r="AY407" s="28"/>
    </row>
    <row r="408" spans="45:51">
      <c r="AS408"/>
      <c r="AT408"/>
      <c r="AV408" s="28"/>
      <c r="AW408" s="10"/>
      <c r="AX408" s="125"/>
      <c r="AY408" s="28"/>
    </row>
    <row r="409" spans="45:51">
      <c r="AS409"/>
      <c r="AT409"/>
      <c r="AV409" s="28"/>
      <c r="AW409" s="10"/>
      <c r="AX409" s="125"/>
      <c r="AY409" s="28"/>
    </row>
    <row r="410" spans="45:51">
      <c r="AS410"/>
      <c r="AT410"/>
      <c r="AV410" s="28"/>
      <c r="AW410" s="10"/>
      <c r="AX410" s="125"/>
      <c r="AY410" s="28"/>
    </row>
    <row r="411" spans="45:51">
      <c r="AS411"/>
      <c r="AT411"/>
      <c r="AV411" s="28"/>
      <c r="AW411" s="10"/>
      <c r="AX411" s="125"/>
      <c r="AY411" s="28"/>
    </row>
    <row r="412" spans="45:51">
      <c r="AS412"/>
      <c r="AT412"/>
      <c r="AV412" s="28"/>
      <c r="AW412" s="10"/>
      <c r="AX412" s="125"/>
      <c r="AY412" s="28"/>
    </row>
    <row r="413" spans="45:51">
      <c r="AS413"/>
      <c r="AT413"/>
      <c r="AV413" s="28"/>
      <c r="AW413" s="10"/>
      <c r="AX413" s="125"/>
      <c r="AY413" s="28"/>
    </row>
    <row r="414" spans="45:51">
      <c r="AS414"/>
      <c r="AT414"/>
      <c r="AV414" s="28"/>
      <c r="AW414" s="10"/>
      <c r="AX414" s="125"/>
      <c r="AY414" s="28"/>
    </row>
    <row r="415" spans="45:51">
      <c r="AS415"/>
      <c r="AT415"/>
      <c r="AV415" s="28"/>
      <c r="AW415" s="10"/>
      <c r="AX415" s="125"/>
      <c r="AY415" s="28"/>
    </row>
    <row r="416" spans="45:51">
      <c r="AS416"/>
      <c r="AT416"/>
      <c r="AV416" s="28"/>
      <c r="AW416" s="10"/>
      <c r="AX416" s="125"/>
      <c r="AY416" s="28"/>
    </row>
    <row r="417" spans="45:51">
      <c r="AS417"/>
      <c r="AT417"/>
      <c r="AV417" s="28"/>
      <c r="AW417" s="10"/>
      <c r="AX417" s="125"/>
      <c r="AY417" s="28"/>
    </row>
    <row r="418" spans="45:51">
      <c r="AS418"/>
      <c r="AT418"/>
      <c r="AV418" s="28"/>
      <c r="AW418" s="10"/>
      <c r="AX418" s="125"/>
      <c r="AY418" s="28"/>
    </row>
    <row r="419" spans="45:51">
      <c r="AS419"/>
      <c r="AT419"/>
      <c r="AV419" s="28"/>
      <c r="AW419" s="10"/>
      <c r="AX419" s="125"/>
      <c r="AY419" s="28"/>
    </row>
    <row r="420" spans="45:51">
      <c r="AS420"/>
      <c r="AT420"/>
      <c r="AV420" s="28"/>
      <c r="AW420" s="10"/>
      <c r="AX420" s="125"/>
      <c r="AY420" s="28"/>
    </row>
    <row r="421" spans="45:51">
      <c r="AS421"/>
      <c r="AT421"/>
      <c r="AV421" s="28"/>
      <c r="AW421" s="10"/>
      <c r="AX421" s="125"/>
      <c r="AY421" s="28"/>
    </row>
    <row r="422" spans="45:51">
      <c r="AS422"/>
      <c r="AT422"/>
      <c r="AV422" s="28"/>
      <c r="AW422" s="10"/>
      <c r="AX422" s="125"/>
      <c r="AY422" s="28"/>
    </row>
    <row r="423" spans="45:51">
      <c r="AS423"/>
      <c r="AT423"/>
      <c r="AV423" s="28"/>
      <c r="AW423" s="10"/>
      <c r="AX423" s="125"/>
      <c r="AY423" s="28"/>
    </row>
    <row r="424" spans="45:51">
      <c r="AS424"/>
      <c r="AT424"/>
      <c r="AV424" s="28"/>
      <c r="AW424" s="10"/>
      <c r="AX424" s="125"/>
      <c r="AY424" s="28"/>
    </row>
    <row r="425" spans="45:51">
      <c r="AS425"/>
      <c r="AT425"/>
      <c r="AV425" s="28"/>
      <c r="AW425" s="10"/>
      <c r="AX425" s="125"/>
      <c r="AY425" s="28"/>
    </row>
    <row r="426" spans="45:51">
      <c r="AS426"/>
      <c r="AT426"/>
      <c r="AV426" s="28"/>
      <c r="AW426" s="10"/>
      <c r="AX426" s="125"/>
      <c r="AY426" s="28"/>
    </row>
    <row r="427" spans="45:51">
      <c r="AS427"/>
      <c r="AT427"/>
      <c r="AV427" s="28"/>
      <c r="AW427" s="10"/>
      <c r="AX427" s="125"/>
      <c r="AY427" s="28"/>
    </row>
    <row r="428" spans="45:51">
      <c r="AS428"/>
      <c r="AT428"/>
      <c r="AV428" s="28"/>
      <c r="AW428" s="10"/>
      <c r="AX428" s="125"/>
      <c r="AY428" s="28"/>
    </row>
    <row r="429" spans="45:51">
      <c r="AS429"/>
      <c r="AT429"/>
      <c r="AV429" s="28"/>
      <c r="AW429" s="10"/>
      <c r="AX429" s="125"/>
      <c r="AY429" s="28"/>
    </row>
    <row r="430" spans="45:51">
      <c r="AS430"/>
      <c r="AT430"/>
      <c r="AV430" s="28"/>
      <c r="AW430" s="10"/>
      <c r="AX430" s="125"/>
      <c r="AY430" s="28"/>
    </row>
    <row r="431" spans="45:51">
      <c r="AS431"/>
      <c r="AT431"/>
      <c r="AV431" s="28"/>
      <c r="AW431" s="10"/>
      <c r="AX431" s="125"/>
      <c r="AY431" s="28"/>
    </row>
    <row r="432" spans="45:51">
      <c r="AS432"/>
      <c r="AT432"/>
      <c r="AV432" s="28"/>
      <c r="AW432" s="10"/>
      <c r="AX432" s="125"/>
      <c r="AY432" s="28"/>
    </row>
    <row r="433" spans="45:51">
      <c r="AS433"/>
      <c r="AT433"/>
      <c r="AV433" s="28"/>
      <c r="AW433" s="10"/>
      <c r="AX433" s="125"/>
      <c r="AY433" s="28"/>
    </row>
    <row r="434" spans="45:51">
      <c r="AS434"/>
      <c r="AT434"/>
      <c r="AV434" s="28"/>
      <c r="AW434" s="10"/>
      <c r="AX434" s="125"/>
      <c r="AY434" s="28"/>
    </row>
    <row r="435" spans="45:51">
      <c r="AS435"/>
      <c r="AT435"/>
      <c r="AV435" s="28"/>
      <c r="AW435" s="10"/>
      <c r="AX435" s="125"/>
      <c r="AY435" s="28"/>
    </row>
    <row r="436" spans="45:51">
      <c r="AS436"/>
      <c r="AT436"/>
      <c r="AV436" s="28"/>
      <c r="AW436" s="10"/>
      <c r="AX436" s="125"/>
      <c r="AY436" s="28"/>
    </row>
    <row r="437" spans="45:51">
      <c r="AS437"/>
      <c r="AT437"/>
      <c r="AV437" s="28"/>
      <c r="AW437" s="10"/>
      <c r="AX437" s="125"/>
      <c r="AY437" s="28"/>
    </row>
    <row r="438" spans="45:51">
      <c r="AS438"/>
      <c r="AT438"/>
      <c r="AV438" s="28"/>
      <c r="AW438" s="10"/>
      <c r="AX438" s="125"/>
      <c r="AY438" s="28"/>
    </row>
    <row r="439" spans="45:51">
      <c r="AS439"/>
      <c r="AT439"/>
      <c r="AV439" s="28"/>
      <c r="AW439" s="10"/>
      <c r="AX439" s="125"/>
      <c r="AY439" s="28"/>
    </row>
    <row r="440" spans="45:51">
      <c r="AS440"/>
      <c r="AT440"/>
      <c r="AV440" s="28"/>
      <c r="AW440" s="10"/>
      <c r="AX440" s="125"/>
      <c r="AY440" s="28"/>
    </row>
    <row r="441" spans="45:51">
      <c r="AS441"/>
      <c r="AT441"/>
      <c r="AV441" s="28"/>
      <c r="AW441" s="10"/>
      <c r="AX441" s="125"/>
      <c r="AY441" s="28"/>
    </row>
    <row r="442" spans="45:51">
      <c r="AS442"/>
      <c r="AT442"/>
      <c r="AV442" s="28"/>
      <c r="AW442" s="10"/>
      <c r="AX442" s="125"/>
      <c r="AY442" s="28"/>
    </row>
    <row r="443" spans="45:51">
      <c r="AS443"/>
      <c r="AT443"/>
      <c r="AV443" s="28"/>
      <c r="AW443" s="10"/>
      <c r="AX443" s="125"/>
      <c r="AY443" s="28"/>
    </row>
    <row r="444" spans="45:51">
      <c r="AS444"/>
      <c r="AT444"/>
      <c r="AV444" s="28"/>
      <c r="AW444" s="10"/>
      <c r="AX444" s="125"/>
      <c r="AY444" s="28"/>
    </row>
    <row r="445" spans="45:51">
      <c r="AS445"/>
      <c r="AT445"/>
      <c r="AV445" s="28"/>
      <c r="AW445" s="10"/>
      <c r="AX445" s="125"/>
      <c r="AY445" s="28"/>
    </row>
    <row r="446" spans="45:51">
      <c r="AS446"/>
      <c r="AT446"/>
      <c r="AV446" s="28"/>
      <c r="AW446" s="10"/>
      <c r="AX446" s="125"/>
      <c r="AY446" s="28"/>
    </row>
    <row r="447" spans="45:51">
      <c r="AS447"/>
      <c r="AT447"/>
      <c r="AV447" s="28"/>
      <c r="AW447" s="10"/>
      <c r="AX447" s="125"/>
      <c r="AY447" s="28"/>
    </row>
    <row r="448" spans="45:51">
      <c r="AS448"/>
      <c r="AT448"/>
      <c r="AV448" s="28"/>
      <c r="AW448" s="10"/>
      <c r="AX448" s="125"/>
      <c r="AY448" s="28"/>
    </row>
    <row r="449" spans="45:51">
      <c r="AS449"/>
      <c r="AT449"/>
      <c r="AV449" s="28"/>
      <c r="AW449" s="10"/>
      <c r="AX449" s="125"/>
      <c r="AY449" s="28"/>
    </row>
    <row r="450" spans="45:51">
      <c r="AS450"/>
      <c r="AT450"/>
      <c r="AV450" s="28"/>
      <c r="AW450" s="10"/>
      <c r="AX450" s="125"/>
      <c r="AY450" s="28"/>
    </row>
    <row r="451" spans="45:51">
      <c r="AS451"/>
      <c r="AT451"/>
      <c r="AV451" s="28"/>
      <c r="AW451" s="10"/>
      <c r="AX451" s="125"/>
      <c r="AY451" s="28"/>
    </row>
    <row r="452" spans="45:51">
      <c r="AS452"/>
      <c r="AT452"/>
      <c r="AV452" s="28"/>
      <c r="AW452" s="10"/>
      <c r="AX452" s="125"/>
      <c r="AY452" s="28"/>
    </row>
    <row r="453" spans="45:51">
      <c r="AS453"/>
      <c r="AT453"/>
      <c r="AV453" s="28"/>
      <c r="AW453" s="10"/>
      <c r="AX453" s="125"/>
      <c r="AY453" s="28"/>
    </row>
    <row r="454" spans="45:51">
      <c r="AS454"/>
      <c r="AT454"/>
      <c r="AV454" s="28"/>
      <c r="AW454" s="10"/>
      <c r="AX454" s="125"/>
      <c r="AY454" s="28"/>
    </row>
    <row r="455" spans="45:51">
      <c r="AS455"/>
      <c r="AT455"/>
      <c r="AV455" s="28"/>
      <c r="AW455" s="10"/>
      <c r="AX455" s="125"/>
      <c r="AY455" s="28"/>
    </row>
    <row r="456" spans="45:51">
      <c r="AS456"/>
      <c r="AT456"/>
      <c r="AV456" s="28"/>
      <c r="AW456" s="10"/>
      <c r="AX456" s="125"/>
      <c r="AY456" s="28"/>
    </row>
    <row r="457" spans="45:51">
      <c r="AS457"/>
      <c r="AT457"/>
      <c r="AV457" s="28"/>
      <c r="AW457" s="10"/>
      <c r="AX457" s="125"/>
      <c r="AY457" s="28"/>
    </row>
    <row r="458" spans="45:51">
      <c r="AS458"/>
      <c r="AT458"/>
      <c r="AV458" s="28"/>
      <c r="AW458" s="10"/>
      <c r="AX458" s="125"/>
      <c r="AY458" s="28"/>
    </row>
    <row r="459" spans="45:51">
      <c r="AS459"/>
      <c r="AT459"/>
      <c r="AV459" s="28"/>
      <c r="AW459" s="10"/>
      <c r="AX459" s="125"/>
      <c r="AY459" s="28"/>
    </row>
    <row r="460" spans="45:51">
      <c r="AS460"/>
      <c r="AT460"/>
      <c r="AV460" s="28"/>
      <c r="AW460" s="10"/>
      <c r="AX460" s="125"/>
      <c r="AY460" s="28"/>
    </row>
    <row r="461" spans="45:51">
      <c r="AS461"/>
      <c r="AT461"/>
      <c r="AV461" s="28"/>
      <c r="AW461" s="10"/>
      <c r="AX461" s="125"/>
      <c r="AY461" s="28"/>
    </row>
    <row r="462" spans="45:51">
      <c r="AS462"/>
      <c r="AT462"/>
      <c r="AV462" s="28"/>
      <c r="AW462" s="10"/>
      <c r="AX462" s="125"/>
      <c r="AY462" s="28"/>
    </row>
    <row r="463" spans="45:51">
      <c r="AS463"/>
      <c r="AT463"/>
      <c r="AV463" s="28"/>
      <c r="AW463" s="10"/>
      <c r="AX463" s="125"/>
      <c r="AY463" s="28"/>
    </row>
    <row r="464" spans="45:51">
      <c r="AS464"/>
      <c r="AT464"/>
      <c r="AV464" s="28"/>
      <c r="AW464" s="10"/>
      <c r="AX464" s="125"/>
      <c r="AY464" s="28"/>
    </row>
    <row r="465" spans="45:51">
      <c r="AS465"/>
      <c r="AT465"/>
      <c r="AV465" s="28"/>
      <c r="AW465" s="10"/>
      <c r="AX465" s="125"/>
      <c r="AY465" s="28"/>
    </row>
    <row r="466" spans="45:51">
      <c r="AS466"/>
      <c r="AT466"/>
      <c r="AV466" s="28"/>
      <c r="AW466" s="10"/>
      <c r="AX466" s="125"/>
      <c r="AY466" s="28"/>
    </row>
    <row r="467" spans="45:51">
      <c r="AS467"/>
      <c r="AT467"/>
      <c r="AV467" s="28"/>
      <c r="AW467" s="10"/>
      <c r="AX467" s="125"/>
      <c r="AY467" s="28"/>
    </row>
    <row r="468" spans="45:51">
      <c r="AS468"/>
      <c r="AT468"/>
      <c r="AV468" s="28"/>
      <c r="AW468" s="10"/>
      <c r="AX468" s="125"/>
      <c r="AY468" s="28"/>
    </row>
    <row r="469" spans="45:51">
      <c r="AS469"/>
      <c r="AT469"/>
      <c r="AV469" s="28"/>
      <c r="AW469" s="10"/>
      <c r="AX469" s="125"/>
      <c r="AY469" s="28"/>
    </row>
    <row r="470" spans="45:51">
      <c r="AS470"/>
      <c r="AT470"/>
      <c r="AV470" s="28"/>
      <c r="AW470" s="10"/>
      <c r="AX470" s="125"/>
      <c r="AY470" s="28"/>
    </row>
    <row r="471" spans="45:51">
      <c r="AS471"/>
      <c r="AT471"/>
      <c r="AV471" s="28"/>
      <c r="AW471" s="10"/>
      <c r="AX471" s="125"/>
      <c r="AY471" s="28"/>
    </row>
    <row r="472" spans="45:51">
      <c r="AS472"/>
      <c r="AT472"/>
      <c r="AV472" s="28"/>
      <c r="AW472" s="10"/>
      <c r="AX472" s="125"/>
      <c r="AY472" s="28"/>
    </row>
    <row r="473" spans="45:51">
      <c r="AS473"/>
      <c r="AT473"/>
      <c r="AV473" s="28"/>
      <c r="AW473" s="10"/>
      <c r="AX473" s="125"/>
      <c r="AY473" s="28"/>
    </row>
    <row r="474" spans="45:51">
      <c r="AS474"/>
      <c r="AT474"/>
      <c r="AV474" s="28"/>
      <c r="AW474" s="10"/>
      <c r="AX474" s="125"/>
      <c r="AY474" s="28"/>
    </row>
    <row r="475" spans="45:51">
      <c r="AS475"/>
      <c r="AT475"/>
      <c r="AV475" s="28"/>
      <c r="AW475" s="10"/>
      <c r="AX475" s="125"/>
      <c r="AY475" s="28"/>
    </row>
    <row r="476" spans="45:51">
      <c r="AS476"/>
      <c r="AT476"/>
      <c r="AV476" s="28"/>
      <c r="AW476" s="10"/>
      <c r="AX476" s="125"/>
      <c r="AY476" s="28"/>
    </row>
    <row r="477" spans="45:51">
      <c r="AS477"/>
      <c r="AT477"/>
      <c r="AV477" s="28"/>
      <c r="AW477" s="10"/>
      <c r="AX477" s="125"/>
      <c r="AY477" s="28"/>
    </row>
    <row r="478" spans="45:51">
      <c r="AS478"/>
      <c r="AT478"/>
      <c r="AV478" s="28"/>
      <c r="AW478" s="10"/>
      <c r="AX478" s="125"/>
      <c r="AY478" s="28"/>
    </row>
    <row r="479" spans="45:51">
      <c r="AS479"/>
      <c r="AT479"/>
      <c r="AV479" s="28"/>
      <c r="AW479" s="10"/>
      <c r="AX479" s="125"/>
      <c r="AY479" s="28"/>
    </row>
    <row r="480" spans="45:51">
      <c r="AS480"/>
      <c r="AT480"/>
      <c r="AV480" s="28"/>
      <c r="AW480" s="10"/>
      <c r="AX480" s="125"/>
      <c r="AY480" s="28"/>
    </row>
    <row r="481" spans="45:51">
      <c r="AS481"/>
      <c r="AT481"/>
      <c r="AV481" s="28"/>
      <c r="AW481" s="10"/>
      <c r="AX481" s="125"/>
      <c r="AY481" s="28"/>
    </row>
    <row r="482" spans="45:51">
      <c r="AS482"/>
      <c r="AT482"/>
      <c r="AV482" s="28"/>
      <c r="AW482" s="10"/>
      <c r="AX482" s="125"/>
      <c r="AY482" s="28"/>
    </row>
    <row r="483" spans="45:51">
      <c r="AS483"/>
      <c r="AT483"/>
      <c r="AV483" s="28"/>
      <c r="AW483" s="10"/>
      <c r="AX483" s="125"/>
      <c r="AY483" s="28"/>
    </row>
    <row r="484" spans="45:51">
      <c r="AS484"/>
      <c r="AT484"/>
      <c r="AV484" s="28"/>
      <c r="AW484" s="10"/>
      <c r="AX484" s="125"/>
      <c r="AY484" s="28"/>
    </row>
    <row r="485" spans="45:51">
      <c r="AS485"/>
      <c r="AT485"/>
      <c r="AV485" s="28"/>
      <c r="AW485" s="10"/>
      <c r="AX485" s="125"/>
      <c r="AY485" s="28"/>
    </row>
    <row r="486" spans="45:51">
      <c r="AS486"/>
      <c r="AT486"/>
      <c r="AV486" s="28"/>
      <c r="AW486" s="10"/>
      <c r="AX486" s="125"/>
      <c r="AY486" s="28"/>
    </row>
    <row r="487" spans="45:51">
      <c r="AS487"/>
      <c r="AT487"/>
      <c r="AV487" s="28"/>
      <c r="AW487" s="10"/>
      <c r="AX487" s="125"/>
      <c r="AY487" s="28"/>
    </row>
    <row r="488" spans="45:51">
      <c r="AS488"/>
      <c r="AT488"/>
      <c r="AV488" s="28"/>
      <c r="AW488" s="10"/>
      <c r="AX488" s="125"/>
      <c r="AY488" s="28"/>
    </row>
    <row r="489" spans="45:51">
      <c r="AS489"/>
      <c r="AT489"/>
      <c r="AV489" s="28"/>
      <c r="AW489" s="10"/>
      <c r="AX489" s="125"/>
      <c r="AY489" s="28"/>
    </row>
    <row r="490" spans="45:51">
      <c r="AS490"/>
      <c r="AT490"/>
      <c r="AV490" s="28"/>
      <c r="AW490" s="10"/>
      <c r="AX490" s="125"/>
      <c r="AY490" s="28"/>
    </row>
    <row r="491" spans="45:51">
      <c r="AS491"/>
      <c r="AT491"/>
      <c r="AV491" s="28"/>
      <c r="AW491" s="10"/>
      <c r="AX491" s="125"/>
      <c r="AY491" s="28"/>
    </row>
    <row r="492" spans="45:51">
      <c r="AS492"/>
      <c r="AT492"/>
      <c r="AV492" s="28"/>
      <c r="AW492" s="10"/>
      <c r="AX492" s="125"/>
      <c r="AY492" s="28"/>
    </row>
    <row r="493" spans="45:51">
      <c r="AS493"/>
      <c r="AT493"/>
      <c r="AV493" s="28"/>
      <c r="AW493" s="10"/>
      <c r="AX493" s="125"/>
      <c r="AY493" s="28"/>
    </row>
    <row r="494" spans="45:51">
      <c r="AS494"/>
      <c r="AT494"/>
      <c r="AV494" s="28"/>
      <c r="AW494" s="10"/>
      <c r="AX494" s="125"/>
      <c r="AY494" s="28"/>
    </row>
    <row r="495" spans="45:51">
      <c r="AS495"/>
      <c r="AT495"/>
      <c r="AV495" s="28"/>
      <c r="AW495" s="10"/>
      <c r="AX495" s="125"/>
      <c r="AY495" s="28"/>
    </row>
    <row r="496" spans="45:51">
      <c r="AS496"/>
      <c r="AT496"/>
      <c r="AV496" s="28"/>
      <c r="AW496" s="10"/>
      <c r="AX496" s="125"/>
      <c r="AY496" s="28"/>
    </row>
    <row r="497" spans="45:51">
      <c r="AS497"/>
      <c r="AT497"/>
      <c r="AV497" s="28"/>
      <c r="AW497" s="10"/>
      <c r="AX497" s="125"/>
      <c r="AY497" s="28"/>
    </row>
    <row r="498" spans="45:51">
      <c r="AS498"/>
      <c r="AT498"/>
      <c r="AV498" s="28"/>
      <c r="AW498" s="10"/>
      <c r="AX498" s="125"/>
      <c r="AY498" s="28"/>
    </row>
    <row r="499" spans="45:51">
      <c r="AS499"/>
      <c r="AT499"/>
      <c r="AV499" s="28"/>
      <c r="AW499" s="10"/>
      <c r="AX499" s="125"/>
      <c r="AY499" s="28"/>
    </row>
    <row r="500" spans="45:51">
      <c r="AS500"/>
      <c r="AT500"/>
      <c r="AV500" s="28"/>
      <c r="AW500" s="10"/>
      <c r="AX500" s="125"/>
      <c r="AY500" s="28"/>
    </row>
    <row r="501" spans="45:51">
      <c r="AS501"/>
      <c r="AT501"/>
      <c r="AV501" s="28"/>
      <c r="AW501" s="10"/>
      <c r="AX501" s="125"/>
      <c r="AY501" s="28"/>
    </row>
    <row r="502" spans="45:51">
      <c r="AS502"/>
      <c r="AT502"/>
      <c r="AV502" s="28"/>
      <c r="AW502" s="10"/>
      <c r="AX502" s="125"/>
      <c r="AY502" s="28"/>
    </row>
    <row r="503" spans="45:51">
      <c r="AS503"/>
      <c r="AT503"/>
      <c r="AV503" s="28"/>
      <c r="AW503" s="10"/>
      <c r="AX503" s="125"/>
      <c r="AY503" s="28"/>
    </row>
    <row r="504" spans="45:51">
      <c r="AS504"/>
      <c r="AT504"/>
      <c r="AV504" s="28"/>
      <c r="AW504" s="10"/>
      <c r="AX504" s="125"/>
      <c r="AY504" s="28"/>
    </row>
    <row r="505" spans="45:51">
      <c r="AS505"/>
      <c r="AT505"/>
      <c r="AV505" s="28"/>
      <c r="AW505" s="10"/>
      <c r="AX505" s="125"/>
      <c r="AY505" s="28"/>
    </row>
    <row r="506" spans="45:51">
      <c r="AS506"/>
      <c r="AT506"/>
      <c r="AV506" s="28"/>
      <c r="AW506" s="10"/>
      <c r="AX506" s="125"/>
      <c r="AY506" s="28"/>
    </row>
    <row r="507" spans="45:51">
      <c r="AS507"/>
      <c r="AT507"/>
      <c r="AV507" s="28"/>
      <c r="AW507" s="10"/>
      <c r="AX507" s="125"/>
      <c r="AY507" s="28"/>
    </row>
    <row r="508" spans="45:51">
      <c r="AS508"/>
      <c r="AT508"/>
      <c r="AV508" s="28"/>
      <c r="AW508" s="10"/>
      <c r="AX508" s="125"/>
      <c r="AY508" s="28"/>
    </row>
    <row r="509" spans="45:51">
      <c r="AS509"/>
      <c r="AT509"/>
      <c r="AV509" s="28"/>
      <c r="AW509" s="10"/>
      <c r="AX509" s="125"/>
      <c r="AY509" s="28"/>
    </row>
    <row r="510" spans="45:51">
      <c r="AS510"/>
      <c r="AT510"/>
      <c r="AV510" s="28"/>
      <c r="AW510" s="10"/>
      <c r="AX510" s="125"/>
      <c r="AY510" s="28"/>
    </row>
    <row r="511" spans="45:51">
      <c r="AS511"/>
      <c r="AT511"/>
      <c r="AV511" s="28"/>
      <c r="AW511" s="10"/>
      <c r="AX511" s="125"/>
      <c r="AY511" s="28"/>
    </row>
    <row r="512" spans="45:51">
      <c r="AS512"/>
      <c r="AT512"/>
      <c r="AV512" s="28"/>
      <c r="AW512" s="10"/>
      <c r="AX512" s="125"/>
      <c r="AY512" s="28"/>
    </row>
    <row r="513" spans="45:51">
      <c r="AS513"/>
      <c r="AT513"/>
      <c r="AV513" s="28"/>
      <c r="AW513" s="10"/>
      <c r="AX513" s="125"/>
      <c r="AY513" s="28"/>
    </row>
    <row r="514" spans="45:51">
      <c r="AS514"/>
      <c r="AT514"/>
      <c r="AV514" s="28"/>
      <c r="AW514" s="10"/>
      <c r="AX514" s="125"/>
      <c r="AY514" s="28"/>
    </row>
    <row r="515" spans="45:51">
      <c r="AS515"/>
      <c r="AT515"/>
      <c r="AV515" s="28"/>
      <c r="AW515" s="10"/>
      <c r="AX515" s="125"/>
      <c r="AY515" s="28"/>
    </row>
    <row r="516" spans="45:51">
      <c r="AS516"/>
      <c r="AT516"/>
      <c r="AV516" s="28"/>
      <c r="AW516" s="10"/>
      <c r="AX516" s="125"/>
      <c r="AY516" s="28"/>
    </row>
    <row r="517" spans="45:51">
      <c r="AS517"/>
      <c r="AT517"/>
      <c r="AV517" s="28"/>
      <c r="AW517" s="10"/>
      <c r="AX517" s="125"/>
      <c r="AY517" s="28"/>
    </row>
    <row r="518" spans="45:51">
      <c r="AS518"/>
      <c r="AT518"/>
      <c r="AV518" s="28"/>
      <c r="AW518" s="10"/>
      <c r="AX518" s="125"/>
      <c r="AY518" s="28"/>
    </row>
    <row r="519" spans="45:51">
      <c r="AS519"/>
      <c r="AT519"/>
      <c r="AV519" s="28"/>
      <c r="AW519" s="10"/>
      <c r="AX519" s="125"/>
      <c r="AY519" s="28"/>
    </row>
    <row r="520" spans="45:51">
      <c r="AS520"/>
      <c r="AT520"/>
      <c r="AV520" s="28"/>
      <c r="AW520" s="10"/>
      <c r="AX520" s="125"/>
      <c r="AY520" s="28"/>
    </row>
    <row r="521" spans="45:51">
      <c r="AS521"/>
      <c r="AT521"/>
      <c r="AV521" s="28"/>
      <c r="AW521" s="10"/>
      <c r="AX521" s="125"/>
      <c r="AY521" s="28"/>
    </row>
    <row r="522" spans="45:51">
      <c r="AS522"/>
      <c r="AT522"/>
      <c r="AV522" s="28"/>
      <c r="AW522" s="10"/>
      <c r="AX522" s="125"/>
      <c r="AY522" s="28"/>
    </row>
    <row r="523" spans="45:51">
      <c r="AS523"/>
      <c r="AT523"/>
      <c r="AV523" s="28"/>
      <c r="AW523" s="10"/>
      <c r="AX523" s="125"/>
      <c r="AY523" s="28"/>
    </row>
    <row r="524" spans="45:51">
      <c r="AS524"/>
      <c r="AT524"/>
      <c r="AV524" s="28"/>
      <c r="AW524" s="10"/>
      <c r="AX524" s="125"/>
      <c r="AY524" s="28"/>
    </row>
    <row r="525" spans="45:51">
      <c r="AS525"/>
      <c r="AT525"/>
      <c r="AV525" s="28"/>
      <c r="AW525" s="10"/>
      <c r="AX525" s="125"/>
      <c r="AY525" s="28"/>
    </row>
    <row r="526" spans="45:51">
      <c r="AS526"/>
      <c r="AT526"/>
      <c r="AV526" s="28"/>
      <c r="AW526" s="10"/>
      <c r="AX526" s="125"/>
      <c r="AY526" s="28"/>
    </row>
    <row r="527" spans="45:51">
      <c r="AS527"/>
      <c r="AT527"/>
      <c r="AV527" s="28"/>
      <c r="AW527" s="10"/>
      <c r="AX527" s="125"/>
      <c r="AY527" s="28"/>
    </row>
    <row r="528" spans="45:51">
      <c r="AS528"/>
      <c r="AT528"/>
      <c r="AV528" s="28"/>
      <c r="AW528" s="10"/>
      <c r="AX528" s="125"/>
      <c r="AY528" s="28"/>
    </row>
    <row r="529" spans="45:51">
      <c r="AS529"/>
      <c r="AT529"/>
      <c r="AV529" s="28"/>
      <c r="AW529" s="10"/>
      <c r="AX529" s="125"/>
      <c r="AY529" s="28"/>
    </row>
    <row r="530" spans="45:51">
      <c r="AS530"/>
      <c r="AT530"/>
      <c r="AV530" s="28"/>
      <c r="AW530" s="10"/>
      <c r="AX530" s="125"/>
      <c r="AY530" s="28"/>
    </row>
    <row r="531" spans="45:51">
      <c r="AS531"/>
      <c r="AT531"/>
      <c r="AV531" s="28"/>
      <c r="AW531" s="10"/>
      <c r="AX531" s="125"/>
      <c r="AY531" s="28"/>
    </row>
    <row r="532" spans="45:51">
      <c r="AS532"/>
      <c r="AT532"/>
      <c r="AV532" s="28"/>
      <c r="AW532" s="10"/>
      <c r="AX532" s="125"/>
      <c r="AY532" s="28"/>
    </row>
    <row r="533" spans="45:51">
      <c r="AS533"/>
      <c r="AT533"/>
      <c r="AV533" s="28"/>
      <c r="AW533" s="10"/>
      <c r="AX533" s="125"/>
      <c r="AY533" s="28"/>
    </row>
    <row r="534" spans="45:51">
      <c r="AS534"/>
      <c r="AT534"/>
      <c r="AV534" s="28"/>
      <c r="AW534" s="10"/>
      <c r="AX534" s="125"/>
      <c r="AY534" s="28"/>
    </row>
    <row r="535" spans="45:51">
      <c r="AS535"/>
      <c r="AT535"/>
      <c r="AV535" s="28"/>
      <c r="AW535" s="10"/>
      <c r="AX535" s="125"/>
      <c r="AY535" s="28"/>
    </row>
    <row r="536" spans="45:51">
      <c r="AS536"/>
      <c r="AT536"/>
      <c r="AV536" s="28"/>
      <c r="AW536" s="10"/>
      <c r="AX536" s="125"/>
      <c r="AY536" s="28"/>
    </row>
    <row r="537" spans="45:51">
      <c r="AS537"/>
      <c r="AT537"/>
      <c r="AV537" s="28"/>
      <c r="AW537" s="10"/>
      <c r="AX537" s="125"/>
      <c r="AY537" s="28"/>
    </row>
    <row r="538" spans="45:51">
      <c r="AS538"/>
      <c r="AT538"/>
      <c r="AV538" s="28"/>
      <c r="AW538" s="10"/>
      <c r="AX538" s="125"/>
      <c r="AY538" s="28"/>
    </row>
    <row r="539" spans="45:51">
      <c r="AS539"/>
      <c r="AT539"/>
      <c r="AV539" s="28"/>
      <c r="AW539" s="10"/>
      <c r="AX539" s="125"/>
      <c r="AY539" s="28"/>
    </row>
    <row r="540" spans="45:51">
      <c r="AS540"/>
      <c r="AT540"/>
      <c r="AV540" s="28"/>
      <c r="AW540" s="10"/>
      <c r="AX540" s="125"/>
      <c r="AY540" s="28"/>
    </row>
    <row r="541" spans="45:51">
      <c r="AS541"/>
      <c r="AT541"/>
      <c r="AV541" s="28"/>
      <c r="AW541" s="10"/>
      <c r="AX541" s="125"/>
      <c r="AY541" s="28"/>
    </row>
    <row r="542" spans="45:51">
      <c r="AS542"/>
      <c r="AT542"/>
      <c r="AV542" s="28"/>
      <c r="AW542" s="10"/>
      <c r="AX542" s="125"/>
      <c r="AY542" s="28"/>
    </row>
    <row r="543" spans="45:51">
      <c r="AS543"/>
      <c r="AT543"/>
      <c r="AV543" s="28"/>
      <c r="AW543" s="10"/>
      <c r="AX543" s="125"/>
      <c r="AY543" s="28"/>
    </row>
    <row r="544" spans="45:51">
      <c r="AS544"/>
      <c r="AT544"/>
      <c r="AV544" s="28"/>
      <c r="AW544" s="10"/>
      <c r="AX544" s="125"/>
      <c r="AY544" s="28"/>
    </row>
    <row r="545" spans="45:51">
      <c r="AS545"/>
      <c r="AT545"/>
      <c r="AV545" s="28"/>
      <c r="AW545" s="10"/>
      <c r="AX545" s="125"/>
      <c r="AY545" s="28"/>
    </row>
    <row r="546" spans="45:51">
      <c r="AS546"/>
      <c r="AT546"/>
      <c r="AV546" s="28"/>
      <c r="AW546" s="10"/>
      <c r="AX546" s="125"/>
      <c r="AY546" s="28"/>
    </row>
    <row r="547" spans="45:51">
      <c r="AS547"/>
      <c r="AT547"/>
      <c r="AV547" s="28"/>
      <c r="AW547" s="10"/>
      <c r="AX547" s="125"/>
      <c r="AY547" s="28"/>
    </row>
    <row r="548" spans="45:51">
      <c r="AS548"/>
      <c r="AT548"/>
      <c r="AV548" s="28"/>
      <c r="AW548" s="10"/>
      <c r="AX548" s="125"/>
      <c r="AY548" s="28"/>
    </row>
    <row r="549" spans="45:51">
      <c r="AS549"/>
      <c r="AT549"/>
      <c r="AV549" s="28"/>
      <c r="AW549" s="10"/>
      <c r="AX549" s="125"/>
      <c r="AY549" s="28"/>
    </row>
    <row r="550" spans="45:51">
      <c r="AS550"/>
      <c r="AT550"/>
      <c r="AV550" s="28"/>
      <c r="AW550" s="10"/>
      <c r="AX550" s="125"/>
      <c r="AY550" s="28"/>
    </row>
    <row r="551" spans="45:51">
      <c r="AS551"/>
      <c r="AT551"/>
      <c r="AV551" s="28"/>
      <c r="AW551" s="10"/>
      <c r="AX551" s="125"/>
      <c r="AY551" s="28"/>
    </row>
    <row r="552" spans="45:51">
      <c r="AS552"/>
      <c r="AT552"/>
      <c r="AV552" s="28"/>
      <c r="AW552" s="10"/>
      <c r="AX552" s="125"/>
      <c r="AY552" s="28"/>
    </row>
    <row r="553" spans="45:51">
      <c r="AS553"/>
      <c r="AT553"/>
      <c r="AV553" s="28"/>
      <c r="AW553" s="10"/>
      <c r="AX553" s="125"/>
      <c r="AY553" s="28"/>
    </row>
    <row r="554" spans="45:51">
      <c r="AS554"/>
      <c r="AT554"/>
      <c r="AV554" s="28"/>
      <c r="AW554" s="10"/>
      <c r="AX554" s="125"/>
      <c r="AY554" s="28"/>
    </row>
    <row r="555" spans="45:51">
      <c r="AS555"/>
      <c r="AT555"/>
      <c r="AV555" s="28"/>
      <c r="AW555" s="10"/>
      <c r="AX555" s="125"/>
      <c r="AY555" s="28"/>
    </row>
    <row r="556" spans="45:51">
      <c r="AS556"/>
      <c r="AT556"/>
      <c r="AV556" s="28"/>
      <c r="AW556" s="10"/>
      <c r="AX556" s="125"/>
      <c r="AY556" s="28"/>
    </row>
    <row r="557" spans="45:51">
      <c r="AS557"/>
      <c r="AT557"/>
      <c r="AV557" s="28"/>
      <c r="AW557" s="10"/>
      <c r="AX557" s="125"/>
      <c r="AY557" s="28"/>
    </row>
    <row r="558" spans="45:51">
      <c r="AS558"/>
      <c r="AT558"/>
      <c r="AV558" s="28"/>
      <c r="AW558" s="10"/>
      <c r="AX558" s="125"/>
      <c r="AY558" s="28"/>
    </row>
    <row r="559" spans="45:51">
      <c r="AS559"/>
      <c r="AT559"/>
      <c r="AV559" s="28"/>
      <c r="AW559" s="10"/>
      <c r="AX559" s="125"/>
      <c r="AY559" s="28"/>
    </row>
    <row r="560" spans="45:51">
      <c r="AS560"/>
      <c r="AT560"/>
      <c r="AV560" s="28"/>
      <c r="AW560" s="10"/>
      <c r="AX560" s="125"/>
      <c r="AY560" s="28"/>
    </row>
    <row r="561" spans="45:51">
      <c r="AS561"/>
      <c r="AT561"/>
      <c r="AV561" s="28"/>
      <c r="AW561" s="10"/>
      <c r="AX561" s="125"/>
      <c r="AY561" s="28"/>
    </row>
    <row r="562" spans="45:51">
      <c r="AS562"/>
      <c r="AT562"/>
      <c r="AV562" s="28"/>
      <c r="AW562" s="10"/>
      <c r="AX562" s="125"/>
      <c r="AY562" s="28"/>
    </row>
    <row r="563" spans="45:51">
      <c r="AS563"/>
      <c r="AT563"/>
      <c r="AV563" s="28"/>
      <c r="AW563" s="10"/>
      <c r="AX563" s="125"/>
      <c r="AY563" s="28"/>
    </row>
    <row r="564" spans="45:51">
      <c r="AS564"/>
      <c r="AT564"/>
      <c r="AV564" s="28"/>
      <c r="AW564" s="10"/>
      <c r="AX564" s="125"/>
      <c r="AY564" s="28"/>
    </row>
    <row r="565" spans="45:51">
      <c r="AS565"/>
      <c r="AT565"/>
      <c r="AV565" s="28"/>
      <c r="AW565" s="10"/>
      <c r="AX565" s="125"/>
      <c r="AY565" s="28"/>
    </row>
    <row r="566" spans="45:51">
      <c r="AS566"/>
      <c r="AT566"/>
      <c r="AV566" s="28"/>
      <c r="AW566" s="10"/>
      <c r="AX566" s="125"/>
      <c r="AY566" s="28"/>
    </row>
    <row r="567" spans="45:51">
      <c r="AS567"/>
      <c r="AT567"/>
      <c r="AV567" s="28"/>
      <c r="AW567" s="10"/>
      <c r="AX567" s="125"/>
      <c r="AY567" s="28"/>
    </row>
    <row r="568" spans="45:51">
      <c r="AS568"/>
      <c r="AT568"/>
      <c r="AV568" s="28"/>
      <c r="AW568" s="10"/>
      <c r="AX568" s="125"/>
      <c r="AY568" s="28"/>
    </row>
    <row r="569" spans="45:51">
      <c r="AS569"/>
      <c r="AT569"/>
      <c r="AV569" s="28"/>
      <c r="AW569" s="10"/>
      <c r="AX569" s="125"/>
      <c r="AY569" s="28"/>
    </row>
    <row r="570" spans="45:51">
      <c r="AS570"/>
      <c r="AT570"/>
      <c r="AV570" s="28"/>
      <c r="AW570" s="10"/>
      <c r="AX570" s="125"/>
      <c r="AY570" s="28"/>
    </row>
    <row r="571" spans="45:51">
      <c r="AS571"/>
      <c r="AT571"/>
      <c r="AV571" s="28"/>
      <c r="AW571" s="10"/>
      <c r="AX571" s="125"/>
      <c r="AY571" s="28"/>
    </row>
    <row r="572" spans="45:51">
      <c r="AS572"/>
      <c r="AT572"/>
      <c r="AV572" s="28"/>
      <c r="AW572" s="10"/>
      <c r="AX572" s="125"/>
      <c r="AY572" s="28"/>
    </row>
    <row r="573" spans="45:51">
      <c r="AS573"/>
      <c r="AT573"/>
      <c r="AV573" s="28"/>
      <c r="AW573" s="10"/>
      <c r="AX573" s="125"/>
      <c r="AY573" s="28"/>
    </row>
    <row r="574" spans="45:51">
      <c r="AS574"/>
      <c r="AT574"/>
      <c r="AV574" s="28"/>
      <c r="AW574" s="10"/>
      <c r="AX574" s="125"/>
      <c r="AY574" s="28"/>
    </row>
    <row r="575" spans="45:51">
      <c r="AS575"/>
      <c r="AT575"/>
      <c r="AV575" s="28"/>
      <c r="AW575" s="10"/>
      <c r="AX575" s="125"/>
      <c r="AY575" s="28"/>
    </row>
    <row r="576" spans="45:51">
      <c r="AS576"/>
      <c r="AT576"/>
      <c r="AV576" s="28"/>
      <c r="AW576" s="10"/>
      <c r="AX576" s="125"/>
      <c r="AY576" s="28"/>
    </row>
    <row r="577" spans="45:51">
      <c r="AS577"/>
      <c r="AT577"/>
      <c r="AV577" s="28"/>
      <c r="AW577" s="10"/>
      <c r="AX577" s="125"/>
      <c r="AY577" s="28"/>
    </row>
    <row r="578" spans="45:51">
      <c r="AS578"/>
      <c r="AT578"/>
      <c r="AV578" s="28"/>
      <c r="AW578" s="10"/>
      <c r="AX578" s="125"/>
      <c r="AY578" s="28"/>
    </row>
    <row r="579" spans="45:51">
      <c r="AS579"/>
      <c r="AT579"/>
      <c r="AV579" s="28"/>
      <c r="AW579" s="10"/>
      <c r="AX579" s="125"/>
      <c r="AY579" s="28"/>
    </row>
    <row r="580" spans="45:51">
      <c r="AS580"/>
      <c r="AT580"/>
      <c r="AV580" s="28"/>
      <c r="AW580" s="10"/>
      <c r="AX580" s="125"/>
      <c r="AY580" s="28"/>
    </row>
    <row r="581" spans="45:51">
      <c r="AS581"/>
      <c r="AT581"/>
      <c r="AV581" s="28"/>
      <c r="AW581" s="10"/>
      <c r="AX581" s="125"/>
      <c r="AY581" s="28"/>
    </row>
    <row r="582" spans="45:51">
      <c r="AS582"/>
      <c r="AT582"/>
      <c r="AV582" s="28"/>
      <c r="AW582" s="10"/>
      <c r="AX582" s="125"/>
      <c r="AY582" s="28"/>
    </row>
    <row r="583" spans="45:51">
      <c r="AS583"/>
      <c r="AT583"/>
      <c r="AV583" s="28"/>
      <c r="AW583" s="10"/>
      <c r="AX583" s="125"/>
      <c r="AY583" s="28"/>
    </row>
    <row r="584" spans="45:51">
      <c r="AS584"/>
      <c r="AT584"/>
      <c r="AV584" s="28"/>
      <c r="AW584" s="10"/>
      <c r="AX584" s="125"/>
      <c r="AY584" s="28"/>
    </row>
    <row r="585" spans="45:51">
      <c r="AS585"/>
      <c r="AT585"/>
      <c r="AV585" s="28"/>
      <c r="AW585" s="10"/>
      <c r="AX585" s="125"/>
      <c r="AY585" s="28"/>
    </row>
    <row r="586" spans="45:51">
      <c r="AS586"/>
      <c r="AT586"/>
      <c r="AV586" s="28"/>
      <c r="AW586" s="10"/>
      <c r="AX586" s="125"/>
      <c r="AY586" s="28"/>
    </row>
    <row r="587" spans="45:51">
      <c r="AS587"/>
      <c r="AT587"/>
      <c r="AV587" s="28"/>
      <c r="AW587" s="10"/>
      <c r="AX587" s="125"/>
      <c r="AY587" s="28"/>
    </row>
    <row r="588" spans="45:51">
      <c r="AS588"/>
      <c r="AT588"/>
      <c r="AV588" s="28"/>
      <c r="AW588" s="10"/>
      <c r="AX588" s="125"/>
      <c r="AY588" s="28"/>
    </row>
    <row r="589" spans="45:51">
      <c r="AS589"/>
      <c r="AT589"/>
      <c r="AV589" s="28"/>
      <c r="AW589" s="10"/>
      <c r="AX589" s="125"/>
      <c r="AY589" s="28"/>
    </row>
    <row r="590" spans="45:51">
      <c r="AS590"/>
      <c r="AT590"/>
      <c r="AV590" s="28"/>
      <c r="AW590" s="10"/>
      <c r="AX590" s="125"/>
      <c r="AY590" s="28"/>
    </row>
    <row r="591" spans="45:51">
      <c r="AS591"/>
      <c r="AT591"/>
      <c r="AV591" s="28"/>
      <c r="AW591" s="10"/>
      <c r="AX591" s="125"/>
      <c r="AY591" s="28"/>
    </row>
    <row r="592" spans="45:51">
      <c r="AS592"/>
      <c r="AT592"/>
      <c r="AV592" s="28"/>
      <c r="AW592" s="10"/>
      <c r="AX592" s="125"/>
      <c r="AY592" s="28"/>
    </row>
    <row r="593" spans="45:51">
      <c r="AS593"/>
      <c r="AT593"/>
      <c r="AV593" s="28"/>
      <c r="AW593" s="10"/>
      <c r="AX593" s="125"/>
      <c r="AY593" s="28"/>
    </row>
    <row r="594" spans="45:51">
      <c r="AS594"/>
      <c r="AT594"/>
      <c r="AV594" s="28"/>
      <c r="AW594" s="10"/>
      <c r="AX594" s="125"/>
      <c r="AY594" s="28"/>
    </row>
    <row r="595" spans="45:51">
      <c r="AS595"/>
      <c r="AT595"/>
      <c r="AV595" s="28"/>
      <c r="AW595" s="10"/>
      <c r="AX595" s="125"/>
      <c r="AY595" s="28"/>
    </row>
    <row r="596" spans="45:51">
      <c r="AS596"/>
      <c r="AT596"/>
      <c r="AV596" s="28"/>
      <c r="AW596" s="10"/>
      <c r="AX596" s="125"/>
      <c r="AY596" s="28"/>
    </row>
    <row r="597" spans="45:51">
      <c r="AS597"/>
      <c r="AT597"/>
      <c r="AV597" s="28"/>
      <c r="AW597" s="10"/>
      <c r="AX597" s="125"/>
      <c r="AY597" s="28"/>
    </row>
    <row r="598" spans="45:51">
      <c r="AS598"/>
      <c r="AT598"/>
      <c r="AV598" s="28"/>
      <c r="AW598" s="10"/>
      <c r="AX598" s="125"/>
      <c r="AY598" s="28"/>
    </row>
    <row r="599" spans="45:51">
      <c r="AS599"/>
      <c r="AT599"/>
      <c r="AV599" s="28"/>
      <c r="AW599" s="10"/>
      <c r="AX599" s="125"/>
      <c r="AY599" s="28"/>
    </row>
    <row r="600" spans="45:51">
      <c r="AS600"/>
      <c r="AT600"/>
      <c r="AV600" s="28"/>
      <c r="AW600" s="10"/>
      <c r="AX600" s="125"/>
      <c r="AY600" s="28"/>
    </row>
    <row r="601" spans="45:51">
      <c r="AS601"/>
      <c r="AT601"/>
      <c r="AV601" s="28"/>
      <c r="AW601" s="10"/>
      <c r="AX601" s="125"/>
      <c r="AY601" s="28"/>
    </row>
    <row r="602" spans="45:51">
      <c r="AS602"/>
      <c r="AT602"/>
      <c r="AV602" s="28"/>
      <c r="AW602" s="10"/>
      <c r="AX602" s="125"/>
      <c r="AY602" s="28"/>
    </row>
    <row r="603" spans="45:51">
      <c r="AS603"/>
      <c r="AT603"/>
      <c r="AV603" s="28"/>
      <c r="AW603" s="10"/>
      <c r="AX603" s="125"/>
      <c r="AY603" s="28"/>
    </row>
    <row r="604" spans="45:51">
      <c r="AS604"/>
      <c r="AT604"/>
      <c r="AV604" s="28"/>
      <c r="AW604" s="10"/>
      <c r="AX604" s="125"/>
      <c r="AY604" s="28"/>
    </row>
    <row r="605" spans="45:51">
      <c r="AS605"/>
      <c r="AT605"/>
      <c r="AV605" s="28"/>
      <c r="AW605" s="10"/>
      <c r="AX605" s="125"/>
      <c r="AY605" s="28"/>
    </row>
    <row r="606" spans="45:51">
      <c r="AS606"/>
      <c r="AT606"/>
      <c r="AV606" s="28"/>
      <c r="AW606" s="10"/>
      <c r="AX606" s="125"/>
      <c r="AY606" s="28"/>
    </row>
    <row r="607" spans="45:51">
      <c r="AS607"/>
      <c r="AT607"/>
      <c r="AV607" s="28"/>
      <c r="AW607" s="10"/>
      <c r="AX607" s="125"/>
      <c r="AY607" s="28"/>
    </row>
    <row r="608" spans="45:51">
      <c r="AS608"/>
      <c r="AT608"/>
      <c r="AV608" s="28"/>
      <c r="AW608" s="10"/>
      <c r="AX608" s="125"/>
      <c r="AY608" s="28"/>
    </row>
    <row r="609" spans="45:51">
      <c r="AS609"/>
      <c r="AT609"/>
      <c r="AV609" s="28"/>
      <c r="AW609" s="10"/>
      <c r="AX609" s="125"/>
      <c r="AY609" s="28"/>
    </row>
    <row r="610" spans="45:51">
      <c r="AS610"/>
      <c r="AT610"/>
      <c r="AV610" s="28"/>
      <c r="AW610" s="10"/>
      <c r="AX610" s="125"/>
      <c r="AY610" s="28"/>
    </row>
    <row r="611" spans="45:51">
      <c r="AS611"/>
      <c r="AT611"/>
      <c r="AV611" s="28"/>
      <c r="AW611" s="10"/>
      <c r="AX611" s="125"/>
      <c r="AY611" s="28"/>
    </row>
    <row r="612" spans="45:51">
      <c r="AS612"/>
      <c r="AT612"/>
      <c r="AV612" s="28"/>
      <c r="AW612" s="10"/>
      <c r="AX612" s="125"/>
      <c r="AY612" s="28"/>
    </row>
    <row r="613" spans="45:51">
      <c r="AS613"/>
      <c r="AT613"/>
      <c r="AV613" s="28"/>
      <c r="AW613" s="10"/>
      <c r="AX613" s="125"/>
      <c r="AY613" s="28"/>
    </row>
    <row r="614" spans="45:51">
      <c r="AS614"/>
      <c r="AT614"/>
      <c r="AV614" s="28"/>
      <c r="AW614" s="10"/>
      <c r="AX614" s="125"/>
      <c r="AY614" s="28"/>
    </row>
    <row r="615" spans="45:51">
      <c r="AS615"/>
      <c r="AT615"/>
      <c r="AV615" s="28"/>
      <c r="AW615" s="10"/>
      <c r="AX615" s="125"/>
      <c r="AY615" s="28"/>
    </row>
    <row r="616" spans="45:51">
      <c r="AS616"/>
      <c r="AT616"/>
      <c r="AV616" s="28"/>
      <c r="AW616" s="10"/>
      <c r="AX616" s="125"/>
      <c r="AY616" s="28"/>
    </row>
    <row r="617" spans="45:51">
      <c r="AS617"/>
      <c r="AT617"/>
      <c r="AV617" s="28"/>
      <c r="AW617" s="10"/>
      <c r="AX617" s="125"/>
      <c r="AY617" s="28"/>
    </row>
    <row r="618" spans="45:51">
      <c r="AS618"/>
      <c r="AT618"/>
      <c r="AV618" s="28"/>
      <c r="AW618" s="10"/>
      <c r="AX618" s="125"/>
      <c r="AY618" s="28"/>
    </row>
    <row r="619" spans="45:51">
      <c r="AS619"/>
      <c r="AT619"/>
      <c r="AV619" s="28"/>
      <c r="AW619" s="10"/>
      <c r="AX619" s="125"/>
      <c r="AY619" s="28"/>
    </row>
    <row r="620" spans="45:51">
      <c r="AS620"/>
      <c r="AT620"/>
      <c r="AV620" s="28"/>
      <c r="AW620" s="10"/>
      <c r="AX620" s="125"/>
      <c r="AY620" s="28"/>
    </row>
    <row r="621" spans="45:51">
      <c r="AS621"/>
      <c r="AT621"/>
      <c r="AV621" s="28"/>
      <c r="AW621" s="10"/>
      <c r="AX621" s="125"/>
      <c r="AY621" s="28"/>
    </row>
    <row r="622" spans="45:51">
      <c r="AS622"/>
      <c r="AT622"/>
      <c r="AV622" s="28"/>
      <c r="AW622" s="10"/>
      <c r="AX622" s="125"/>
      <c r="AY622" s="28"/>
    </row>
    <row r="623" spans="45:51">
      <c r="AS623"/>
      <c r="AT623"/>
      <c r="AV623" s="28"/>
      <c r="AW623" s="10"/>
      <c r="AX623" s="125"/>
      <c r="AY623" s="28"/>
    </row>
    <row r="624" spans="45:51">
      <c r="AS624"/>
      <c r="AT624"/>
      <c r="AV624" s="28"/>
      <c r="AW624" s="10"/>
      <c r="AX624" s="125"/>
      <c r="AY624" s="28"/>
    </row>
    <row r="625" spans="45:51">
      <c r="AS625"/>
      <c r="AT625"/>
      <c r="AV625" s="28"/>
      <c r="AW625" s="10"/>
      <c r="AX625" s="125"/>
      <c r="AY625" s="28"/>
    </row>
    <row r="626" spans="45:51">
      <c r="AS626"/>
      <c r="AT626"/>
      <c r="AV626" s="28"/>
      <c r="AW626" s="10"/>
      <c r="AX626" s="125"/>
      <c r="AY626" s="28"/>
    </row>
    <row r="627" spans="45:51">
      <c r="AS627"/>
      <c r="AT627"/>
      <c r="AV627" s="28"/>
      <c r="AW627" s="10"/>
      <c r="AX627" s="125"/>
      <c r="AY627" s="28"/>
    </row>
    <row r="628" spans="45:51">
      <c r="AS628"/>
      <c r="AT628"/>
      <c r="AV628" s="28"/>
      <c r="AW628" s="10"/>
      <c r="AX628" s="125"/>
      <c r="AY628" s="28"/>
    </row>
    <row r="629" spans="45:51">
      <c r="AS629"/>
      <c r="AT629"/>
      <c r="AV629" s="28"/>
      <c r="AW629" s="10"/>
      <c r="AX629" s="125"/>
      <c r="AY629" s="28"/>
    </row>
    <row r="630" spans="45:51">
      <c r="AS630"/>
      <c r="AT630"/>
      <c r="AV630" s="28"/>
      <c r="AW630" s="10"/>
      <c r="AX630" s="125"/>
      <c r="AY630" s="28"/>
    </row>
    <row r="631" spans="45:51">
      <c r="AS631"/>
      <c r="AT631"/>
      <c r="AV631" s="28"/>
      <c r="AW631" s="10"/>
      <c r="AX631" s="125"/>
      <c r="AY631" s="28"/>
    </row>
    <row r="632" spans="45:51">
      <c r="AS632"/>
      <c r="AT632"/>
      <c r="AV632" s="28"/>
      <c r="AW632" s="10"/>
      <c r="AX632" s="125"/>
      <c r="AY632" s="28"/>
    </row>
    <row r="633" spans="45:51">
      <c r="AS633"/>
      <c r="AT633"/>
      <c r="AV633" s="28"/>
      <c r="AW633" s="10"/>
      <c r="AX633" s="125"/>
      <c r="AY633" s="28"/>
    </row>
    <row r="634" spans="45:51">
      <c r="AS634"/>
      <c r="AT634"/>
      <c r="AV634" s="28"/>
      <c r="AW634" s="10"/>
      <c r="AX634" s="125"/>
      <c r="AY634" s="28"/>
    </row>
    <row r="635" spans="45:51">
      <c r="AS635"/>
      <c r="AT635"/>
      <c r="AV635" s="28"/>
      <c r="AW635" s="10"/>
      <c r="AX635" s="125"/>
      <c r="AY635" s="28"/>
    </row>
    <row r="636" spans="45:51">
      <c r="AS636"/>
      <c r="AT636"/>
      <c r="AV636" s="28"/>
      <c r="AW636" s="10"/>
      <c r="AX636" s="125"/>
      <c r="AY636" s="28"/>
    </row>
    <row r="637" spans="45:51">
      <c r="AS637"/>
      <c r="AT637"/>
      <c r="AV637" s="28"/>
      <c r="AW637" s="10"/>
      <c r="AX637" s="125"/>
      <c r="AY637" s="28"/>
    </row>
    <row r="638" spans="45:51">
      <c r="AS638"/>
      <c r="AT638"/>
      <c r="AV638" s="28"/>
      <c r="AW638" s="10"/>
      <c r="AX638" s="125"/>
      <c r="AY638" s="28"/>
    </row>
    <row r="639" spans="45:51">
      <c r="AS639"/>
      <c r="AT639"/>
      <c r="AV639" s="28"/>
      <c r="AW639" s="10"/>
      <c r="AX639" s="125"/>
      <c r="AY639" s="28"/>
    </row>
    <row r="640" spans="45:51">
      <c r="AS640"/>
      <c r="AT640"/>
      <c r="AV640" s="28"/>
      <c r="AW640" s="10"/>
      <c r="AX640" s="125"/>
      <c r="AY640" s="28"/>
    </row>
    <row r="641" spans="45:51">
      <c r="AS641"/>
      <c r="AT641"/>
      <c r="AV641" s="28"/>
      <c r="AW641" s="10"/>
      <c r="AX641" s="125"/>
      <c r="AY641" s="28"/>
    </row>
    <row r="642" spans="45:51">
      <c r="AS642"/>
      <c r="AT642"/>
      <c r="AV642" s="28"/>
      <c r="AW642" s="10"/>
      <c r="AX642" s="125"/>
      <c r="AY642" s="28"/>
    </row>
    <row r="643" spans="45:51">
      <c r="AS643"/>
      <c r="AT643"/>
      <c r="AV643" s="28"/>
      <c r="AW643" s="10"/>
      <c r="AX643" s="125"/>
      <c r="AY643" s="28"/>
    </row>
    <row r="644" spans="45:51">
      <c r="AS644"/>
      <c r="AT644"/>
      <c r="AV644" s="28"/>
      <c r="AW644" s="10"/>
      <c r="AX644" s="125"/>
      <c r="AY644" s="28"/>
    </row>
    <row r="645" spans="45:51">
      <c r="AS645"/>
      <c r="AT645"/>
      <c r="AV645" s="28"/>
      <c r="AW645" s="10"/>
      <c r="AX645" s="125"/>
      <c r="AY645" s="28"/>
    </row>
    <row r="646" spans="45:51">
      <c r="AS646"/>
      <c r="AT646"/>
      <c r="AV646" s="28"/>
      <c r="AW646" s="10"/>
      <c r="AX646" s="125"/>
      <c r="AY646" s="28"/>
    </row>
    <row r="647" spans="45:51">
      <c r="AS647"/>
      <c r="AT647"/>
      <c r="AV647" s="28"/>
      <c r="AW647" s="10"/>
      <c r="AX647" s="125"/>
      <c r="AY647" s="28"/>
    </row>
    <row r="648" spans="45:51">
      <c r="AS648"/>
      <c r="AT648"/>
      <c r="AV648" s="28"/>
      <c r="AW648" s="10"/>
      <c r="AX648" s="125"/>
      <c r="AY648" s="28"/>
    </row>
    <row r="649" spans="45:51">
      <c r="AS649"/>
      <c r="AT649"/>
      <c r="AV649" s="28"/>
      <c r="AW649" s="10"/>
      <c r="AX649" s="125"/>
      <c r="AY649" s="28"/>
    </row>
    <row r="650" spans="45:51">
      <c r="AS650"/>
      <c r="AT650"/>
      <c r="AV650" s="28"/>
      <c r="AW650" s="10"/>
      <c r="AX650" s="125"/>
      <c r="AY650" s="28"/>
    </row>
    <row r="651" spans="45:51">
      <c r="AS651"/>
      <c r="AT651"/>
      <c r="AV651" s="28"/>
      <c r="AW651" s="10"/>
      <c r="AX651" s="125"/>
      <c r="AY651" s="28"/>
    </row>
    <row r="652" spans="45:51">
      <c r="AS652"/>
      <c r="AT652"/>
      <c r="AV652" s="28"/>
      <c r="AW652" s="10"/>
      <c r="AX652" s="125"/>
      <c r="AY652" s="28"/>
    </row>
    <row r="653" spans="45:51">
      <c r="AS653"/>
      <c r="AT653"/>
      <c r="AV653" s="28"/>
      <c r="AW653" s="10"/>
      <c r="AX653" s="125"/>
      <c r="AY653" s="28"/>
    </row>
    <row r="654" spans="45:51">
      <c r="AS654"/>
      <c r="AT654"/>
      <c r="AV654" s="28"/>
      <c r="AW654" s="10"/>
      <c r="AX654" s="125"/>
      <c r="AY654" s="28"/>
    </row>
    <row r="655" spans="45:51">
      <c r="AS655"/>
      <c r="AT655"/>
      <c r="AV655" s="28"/>
      <c r="AW655" s="10"/>
      <c r="AX655" s="125"/>
      <c r="AY655" s="28"/>
    </row>
    <row r="656" spans="45:51">
      <c r="AS656"/>
      <c r="AT656"/>
      <c r="AV656" s="28"/>
      <c r="AW656" s="10"/>
      <c r="AX656" s="125"/>
      <c r="AY656" s="28"/>
    </row>
    <row r="657" spans="45:51">
      <c r="AS657"/>
      <c r="AT657"/>
      <c r="AV657" s="28"/>
      <c r="AW657" s="10"/>
      <c r="AX657" s="125"/>
      <c r="AY657" s="28"/>
    </row>
    <row r="658" spans="45:51">
      <c r="AS658"/>
      <c r="AT658"/>
      <c r="AV658" s="28"/>
      <c r="AW658" s="10"/>
      <c r="AX658" s="125"/>
      <c r="AY658" s="28"/>
    </row>
    <row r="659" spans="45:51">
      <c r="AS659"/>
      <c r="AT659"/>
      <c r="AV659" s="28"/>
      <c r="AW659" s="10"/>
      <c r="AX659" s="125"/>
      <c r="AY659" s="28"/>
    </row>
    <row r="660" spans="45:51">
      <c r="AS660"/>
      <c r="AT660"/>
      <c r="AV660" s="28"/>
      <c r="AW660" s="10"/>
      <c r="AX660" s="125"/>
      <c r="AY660" s="28"/>
    </row>
    <row r="661" spans="45:51">
      <c r="AS661"/>
      <c r="AT661"/>
      <c r="AV661" s="28"/>
      <c r="AW661" s="10"/>
      <c r="AX661" s="125"/>
      <c r="AY661" s="28"/>
    </row>
    <row r="662" spans="45:51">
      <c r="AS662"/>
      <c r="AT662"/>
      <c r="AV662" s="28"/>
      <c r="AW662" s="10"/>
      <c r="AX662" s="125"/>
      <c r="AY662" s="28"/>
    </row>
    <row r="663" spans="45:51">
      <c r="AS663"/>
      <c r="AT663"/>
      <c r="AV663" s="28"/>
      <c r="AW663" s="10"/>
      <c r="AX663" s="125"/>
      <c r="AY663" s="28"/>
    </row>
    <row r="664" spans="45:51">
      <c r="AS664"/>
      <c r="AT664"/>
      <c r="AV664" s="28"/>
      <c r="AW664" s="10"/>
      <c r="AX664" s="125"/>
      <c r="AY664" s="28"/>
    </row>
    <row r="665" spans="45:51">
      <c r="AS665"/>
      <c r="AT665"/>
      <c r="AV665" s="28"/>
      <c r="AW665" s="10"/>
      <c r="AX665" s="125"/>
      <c r="AY665" s="28"/>
    </row>
    <row r="666" spans="45:51">
      <c r="AS666"/>
      <c r="AT666"/>
      <c r="AV666" s="28"/>
      <c r="AW666" s="10"/>
      <c r="AX666" s="125"/>
      <c r="AY666" s="28"/>
    </row>
    <row r="667" spans="45:51">
      <c r="AS667"/>
      <c r="AT667"/>
      <c r="AV667" s="28"/>
      <c r="AW667" s="10"/>
      <c r="AX667" s="125"/>
      <c r="AY667" s="28"/>
    </row>
    <row r="668" spans="45:51">
      <c r="AS668"/>
      <c r="AT668"/>
      <c r="AV668" s="28"/>
      <c r="AW668" s="10"/>
      <c r="AX668" s="125"/>
      <c r="AY668" s="28"/>
    </row>
    <row r="669" spans="45:51">
      <c r="AS669"/>
      <c r="AT669"/>
      <c r="AV669" s="28"/>
      <c r="AW669" s="10"/>
      <c r="AX669" s="125"/>
      <c r="AY669" s="28"/>
    </row>
    <row r="670" spans="45:51">
      <c r="AS670"/>
      <c r="AT670"/>
      <c r="AV670" s="28"/>
      <c r="AW670" s="10"/>
      <c r="AX670" s="125"/>
      <c r="AY670" s="28"/>
    </row>
    <row r="671" spans="45:51">
      <c r="AS671"/>
      <c r="AT671"/>
      <c r="AV671" s="28"/>
      <c r="AW671" s="10"/>
      <c r="AX671" s="125"/>
      <c r="AY671" s="28"/>
    </row>
    <row r="672" spans="45:51">
      <c r="AS672"/>
      <c r="AT672"/>
      <c r="AV672" s="28"/>
      <c r="AW672" s="10"/>
      <c r="AX672" s="125"/>
      <c r="AY672" s="28"/>
    </row>
    <row r="673" spans="45:51">
      <c r="AS673"/>
      <c r="AT673"/>
      <c r="AV673" s="28"/>
      <c r="AW673" s="10"/>
      <c r="AX673" s="125"/>
      <c r="AY673" s="28"/>
    </row>
    <row r="674" spans="45:51">
      <c r="AS674"/>
      <c r="AT674"/>
      <c r="AV674" s="28"/>
      <c r="AW674" s="10"/>
      <c r="AX674" s="125"/>
      <c r="AY674" s="28"/>
    </row>
    <row r="675" spans="45:51">
      <c r="AS675"/>
      <c r="AT675"/>
      <c r="AV675" s="28"/>
      <c r="AW675" s="10"/>
      <c r="AX675" s="125"/>
      <c r="AY675" s="28"/>
    </row>
    <row r="676" spans="45:51">
      <c r="AS676"/>
      <c r="AT676"/>
      <c r="AV676" s="28"/>
      <c r="AW676" s="10"/>
      <c r="AX676" s="125"/>
      <c r="AY676" s="28"/>
    </row>
    <row r="677" spans="45:51">
      <c r="AS677"/>
      <c r="AT677"/>
      <c r="AV677" s="28"/>
      <c r="AW677" s="10"/>
      <c r="AX677" s="125"/>
      <c r="AY677" s="28"/>
    </row>
    <row r="678" spans="45:51">
      <c r="AS678"/>
      <c r="AT678"/>
      <c r="AV678" s="28"/>
      <c r="AW678" s="10"/>
      <c r="AX678" s="125"/>
      <c r="AY678" s="28"/>
    </row>
    <row r="679" spans="45:51">
      <c r="AS679"/>
      <c r="AT679"/>
      <c r="AV679" s="28"/>
      <c r="AW679" s="10"/>
      <c r="AX679" s="125"/>
      <c r="AY679" s="28"/>
    </row>
    <row r="680" spans="45:51">
      <c r="AS680"/>
      <c r="AT680"/>
      <c r="AV680" s="28"/>
      <c r="AW680" s="10"/>
      <c r="AX680" s="125"/>
      <c r="AY680" s="28"/>
    </row>
    <row r="681" spans="45:51">
      <c r="AS681"/>
      <c r="AT681"/>
      <c r="AV681" s="28"/>
      <c r="AW681" s="10"/>
      <c r="AX681" s="125"/>
      <c r="AY681" s="28"/>
    </row>
    <row r="682" spans="45:51">
      <c r="AS682"/>
      <c r="AT682"/>
      <c r="AV682" s="28"/>
      <c r="AW682" s="10"/>
      <c r="AX682" s="125"/>
      <c r="AY682" s="28"/>
    </row>
    <row r="683" spans="45:51">
      <c r="AS683"/>
      <c r="AT683"/>
      <c r="AV683" s="28"/>
      <c r="AW683" s="10"/>
      <c r="AX683" s="125"/>
      <c r="AY683" s="28"/>
    </row>
    <row r="684" spans="45:51">
      <c r="AS684"/>
      <c r="AT684"/>
      <c r="AV684" s="28"/>
      <c r="AW684" s="10"/>
      <c r="AX684" s="125"/>
      <c r="AY684" s="28"/>
    </row>
    <row r="685" spans="45:51">
      <c r="AS685"/>
      <c r="AT685"/>
      <c r="AV685" s="28"/>
      <c r="AW685" s="10"/>
      <c r="AX685" s="125"/>
      <c r="AY685" s="28"/>
    </row>
    <row r="686" spans="45:51">
      <c r="AS686"/>
      <c r="AT686"/>
      <c r="AV686" s="28"/>
      <c r="AW686" s="10"/>
      <c r="AX686" s="125"/>
      <c r="AY686" s="28"/>
    </row>
    <row r="687" spans="45:51">
      <c r="AS687"/>
      <c r="AT687"/>
      <c r="AV687" s="28"/>
      <c r="AW687" s="10"/>
      <c r="AX687" s="125"/>
      <c r="AY687" s="28"/>
    </row>
    <row r="688" spans="45:51">
      <c r="AS688"/>
      <c r="AT688"/>
      <c r="AV688" s="28"/>
      <c r="AW688" s="10"/>
      <c r="AX688" s="125"/>
      <c r="AY688" s="28"/>
    </row>
    <row r="689" spans="45:51">
      <c r="AS689"/>
      <c r="AT689"/>
      <c r="AV689" s="28"/>
      <c r="AW689" s="10"/>
      <c r="AX689" s="125"/>
      <c r="AY689" s="28"/>
    </row>
    <row r="690" spans="45:51">
      <c r="AS690"/>
      <c r="AT690"/>
      <c r="AV690" s="28"/>
      <c r="AW690" s="10"/>
      <c r="AX690" s="125"/>
      <c r="AY690" s="28"/>
    </row>
    <row r="691" spans="45:51">
      <c r="AS691"/>
      <c r="AT691"/>
      <c r="AV691" s="28"/>
      <c r="AW691" s="10"/>
      <c r="AX691" s="125"/>
      <c r="AY691" s="28"/>
    </row>
    <row r="692" spans="45:51">
      <c r="AS692"/>
      <c r="AT692"/>
      <c r="AV692" s="28"/>
      <c r="AW692" s="10"/>
      <c r="AX692" s="125"/>
      <c r="AY692" s="28"/>
    </row>
    <row r="693" spans="45:51">
      <c r="AS693"/>
      <c r="AT693"/>
      <c r="AV693" s="28"/>
      <c r="AW693" s="10"/>
      <c r="AX693" s="125"/>
      <c r="AY693" s="28"/>
    </row>
    <row r="694" spans="45:51">
      <c r="AS694"/>
      <c r="AT694"/>
      <c r="AV694" s="28"/>
      <c r="AW694" s="10"/>
      <c r="AX694" s="125"/>
      <c r="AY694" s="28"/>
    </row>
    <row r="695" spans="45:51">
      <c r="AS695"/>
      <c r="AT695"/>
      <c r="AV695" s="28"/>
      <c r="AW695" s="10"/>
      <c r="AX695" s="125"/>
      <c r="AY695" s="28"/>
    </row>
    <row r="696" spans="45:51">
      <c r="AS696"/>
      <c r="AT696"/>
      <c r="AV696" s="28"/>
      <c r="AW696" s="10"/>
      <c r="AX696" s="125"/>
      <c r="AY696" s="28"/>
    </row>
    <row r="697" spans="45:51">
      <c r="AS697"/>
      <c r="AT697"/>
      <c r="AV697" s="28"/>
      <c r="AW697" s="10"/>
      <c r="AX697" s="125"/>
      <c r="AY697" s="28"/>
    </row>
    <row r="698" spans="45:51">
      <c r="AS698"/>
      <c r="AT698"/>
      <c r="AV698" s="28"/>
      <c r="AW698" s="10"/>
      <c r="AX698" s="125"/>
      <c r="AY698" s="28"/>
    </row>
    <row r="699" spans="45:51">
      <c r="AS699"/>
      <c r="AT699"/>
      <c r="AV699" s="28"/>
      <c r="AW699" s="10"/>
      <c r="AX699" s="125"/>
      <c r="AY699" s="28"/>
    </row>
    <row r="700" spans="45:51">
      <c r="AS700"/>
      <c r="AT700"/>
      <c r="AV700" s="28"/>
      <c r="AW700" s="10"/>
      <c r="AX700" s="125"/>
      <c r="AY700" s="28"/>
    </row>
    <row r="701" spans="45:51">
      <c r="AS701"/>
      <c r="AT701"/>
      <c r="AV701" s="28"/>
      <c r="AW701" s="10"/>
      <c r="AX701" s="125"/>
      <c r="AY701" s="28"/>
    </row>
    <row r="702" spans="45:51">
      <c r="AS702"/>
      <c r="AT702"/>
      <c r="AV702" s="28"/>
      <c r="AW702" s="10"/>
      <c r="AX702" s="125"/>
      <c r="AY702" s="28"/>
    </row>
    <row r="703" spans="45:51">
      <c r="AS703"/>
      <c r="AT703"/>
      <c r="AV703" s="28"/>
      <c r="AW703" s="10"/>
      <c r="AX703" s="125"/>
      <c r="AY703" s="28"/>
    </row>
    <row r="704" spans="45:51">
      <c r="AS704"/>
      <c r="AT704"/>
      <c r="AV704" s="28"/>
      <c r="AW704" s="10"/>
      <c r="AX704" s="125"/>
      <c r="AY704" s="28"/>
    </row>
    <row r="705" spans="45:51">
      <c r="AS705"/>
      <c r="AT705"/>
      <c r="AV705" s="28"/>
      <c r="AW705" s="10"/>
      <c r="AX705" s="125"/>
      <c r="AY705" s="28"/>
    </row>
    <row r="706" spans="45:51">
      <c r="AS706"/>
      <c r="AT706"/>
      <c r="AV706" s="28"/>
      <c r="AW706" s="10"/>
      <c r="AX706" s="125"/>
      <c r="AY706" s="28"/>
    </row>
    <row r="707" spans="45:51">
      <c r="AS707"/>
      <c r="AT707"/>
      <c r="AV707" s="28"/>
      <c r="AW707" s="10"/>
      <c r="AX707" s="125"/>
      <c r="AY707" s="28"/>
    </row>
    <row r="708" spans="45:51">
      <c r="AS708"/>
      <c r="AT708"/>
      <c r="AV708" s="28"/>
      <c r="AW708" s="10"/>
      <c r="AX708" s="125"/>
      <c r="AY708" s="28"/>
    </row>
    <row r="709" spans="45:51">
      <c r="AS709"/>
      <c r="AT709"/>
      <c r="AV709" s="28"/>
      <c r="AW709" s="10"/>
      <c r="AX709" s="125"/>
      <c r="AY709" s="28"/>
    </row>
    <row r="710" spans="45:51">
      <c r="AS710"/>
      <c r="AT710"/>
      <c r="AV710" s="28"/>
      <c r="AW710" s="10"/>
      <c r="AX710" s="125"/>
      <c r="AY710" s="28"/>
    </row>
    <row r="711" spans="45:51">
      <c r="AS711"/>
      <c r="AT711"/>
      <c r="AV711" s="28"/>
      <c r="AW711" s="10"/>
      <c r="AX711" s="125"/>
      <c r="AY711" s="28"/>
    </row>
    <row r="712" spans="45:51">
      <c r="AS712"/>
      <c r="AT712"/>
      <c r="AV712" s="28"/>
      <c r="AW712" s="10"/>
      <c r="AX712" s="125"/>
      <c r="AY712" s="28"/>
    </row>
    <row r="713" spans="45:51">
      <c r="AS713"/>
      <c r="AT713"/>
      <c r="AV713" s="28"/>
      <c r="AW713" s="10"/>
      <c r="AX713" s="125"/>
      <c r="AY713" s="28"/>
    </row>
    <row r="714" spans="45:51">
      <c r="AS714"/>
      <c r="AT714"/>
      <c r="AV714" s="28"/>
      <c r="AW714" s="10"/>
      <c r="AX714" s="125"/>
      <c r="AY714" s="28"/>
    </row>
    <row r="715" spans="45:51">
      <c r="AS715"/>
      <c r="AT715"/>
      <c r="AV715" s="28"/>
      <c r="AW715" s="10"/>
      <c r="AX715" s="125"/>
      <c r="AY715" s="28"/>
    </row>
    <row r="716" spans="45:51">
      <c r="AS716"/>
      <c r="AT716"/>
      <c r="AV716" s="28"/>
      <c r="AW716" s="10"/>
      <c r="AX716" s="125"/>
      <c r="AY716" s="28"/>
    </row>
    <row r="717" spans="45:51">
      <c r="AS717"/>
      <c r="AT717"/>
      <c r="AV717" s="28"/>
      <c r="AW717" s="10"/>
      <c r="AX717" s="125"/>
      <c r="AY717" s="28"/>
    </row>
    <row r="718" spans="45:51">
      <c r="AS718"/>
      <c r="AT718"/>
      <c r="AV718" s="28"/>
      <c r="AW718" s="10"/>
      <c r="AX718" s="125"/>
      <c r="AY718" s="28"/>
    </row>
    <row r="719" spans="45:51">
      <c r="AS719"/>
      <c r="AT719"/>
      <c r="AV719" s="28"/>
      <c r="AW719" s="10"/>
      <c r="AX719" s="125"/>
      <c r="AY719" s="28"/>
    </row>
    <row r="720" spans="45:51">
      <c r="AS720"/>
      <c r="AT720"/>
      <c r="AV720" s="28"/>
      <c r="AW720" s="10"/>
      <c r="AX720" s="125"/>
      <c r="AY720" s="28"/>
    </row>
    <row r="721" spans="45:51">
      <c r="AS721"/>
      <c r="AT721"/>
      <c r="AV721" s="28"/>
      <c r="AW721" s="10"/>
      <c r="AX721" s="125"/>
      <c r="AY721" s="28"/>
    </row>
    <row r="722" spans="45:51">
      <c r="AS722"/>
      <c r="AT722"/>
      <c r="AV722" s="28"/>
      <c r="AW722" s="10"/>
      <c r="AX722" s="125"/>
      <c r="AY722" s="28"/>
    </row>
    <row r="723" spans="45:51">
      <c r="AS723"/>
      <c r="AT723"/>
      <c r="AV723" s="28"/>
      <c r="AW723" s="10"/>
      <c r="AX723" s="125"/>
      <c r="AY723" s="28"/>
    </row>
    <row r="724" spans="45:51">
      <c r="AS724"/>
      <c r="AT724"/>
      <c r="AV724" s="28"/>
      <c r="AW724" s="10"/>
      <c r="AX724" s="125"/>
      <c r="AY724" s="28"/>
    </row>
    <row r="725" spans="45:51">
      <c r="AS725"/>
      <c r="AT725"/>
      <c r="AV725" s="28"/>
      <c r="AW725" s="10"/>
      <c r="AX725" s="125"/>
      <c r="AY725" s="28"/>
    </row>
    <row r="726" spans="45:51">
      <c r="AS726"/>
      <c r="AT726"/>
      <c r="AV726" s="28"/>
      <c r="AW726" s="10"/>
      <c r="AX726" s="125"/>
      <c r="AY726" s="28"/>
    </row>
    <row r="727" spans="45:51">
      <c r="AS727"/>
      <c r="AT727"/>
      <c r="AV727" s="28"/>
      <c r="AW727" s="10"/>
      <c r="AX727" s="125"/>
      <c r="AY727" s="28"/>
    </row>
    <row r="728" spans="45:51">
      <c r="AS728"/>
      <c r="AT728"/>
      <c r="AV728" s="28"/>
      <c r="AW728" s="10"/>
      <c r="AX728" s="125"/>
      <c r="AY728" s="28"/>
    </row>
    <row r="729" spans="45:51">
      <c r="AS729"/>
      <c r="AT729"/>
      <c r="AV729" s="28"/>
      <c r="AW729" s="10"/>
      <c r="AX729" s="125"/>
      <c r="AY729" s="28"/>
    </row>
    <row r="730" spans="45:51">
      <c r="AS730"/>
      <c r="AT730"/>
      <c r="AV730" s="28"/>
      <c r="AW730" s="10"/>
      <c r="AX730" s="125"/>
      <c r="AY730" s="28"/>
    </row>
    <row r="731" spans="45:51">
      <c r="AS731"/>
      <c r="AT731"/>
      <c r="AV731" s="28"/>
      <c r="AW731" s="10"/>
      <c r="AX731" s="125"/>
      <c r="AY731" s="28"/>
    </row>
    <row r="732" spans="45:51">
      <c r="AS732"/>
      <c r="AT732"/>
      <c r="AV732" s="28"/>
      <c r="AW732" s="10"/>
      <c r="AX732" s="125"/>
      <c r="AY732" s="28"/>
    </row>
    <row r="733" spans="45:51">
      <c r="AS733"/>
      <c r="AT733"/>
      <c r="AV733" s="28"/>
      <c r="AW733" s="10"/>
      <c r="AX733" s="125"/>
      <c r="AY733" s="28"/>
    </row>
    <row r="734" spans="45:51">
      <c r="AS734"/>
      <c r="AT734"/>
      <c r="AV734" s="28"/>
      <c r="AW734" s="10"/>
      <c r="AX734" s="125"/>
      <c r="AY734" s="28"/>
    </row>
    <row r="735" spans="45:51">
      <c r="AS735"/>
      <c r="AT735"/>
      <c r="AV735" s="28"/>
      <c r="AW735" s="10"/>
      <c r="AX735" s="125"/>
      <c r="AY735" s="28"/>
    </row>
    <row r="736" spans="45:51">
      <c r="AS736"/>
      <c r="AT736"/>
      <c r="AV736" s="28"/>
      <c r="AW736" s="10"/>
      <c r="AX736" s="125"/>
      <c r="AY736" s="28"/>
    </row>
    <row r="737" spans="45:51">
      <c r="AS737"/>
      <c r="AT737"/>
      <c r="AV737" s="28"/>
      <c r="AW737" s="10"/>
      <c r="AX737" s="125"/>
      <c r="AY737" s="28"/>
    </row>
    <row r="738" spans="45:51">
      <c r="AS738"/>
      <c r="AT738"/>
      <c r="AV738" s="28"/>
      <c r="AW738" s="10"/>
      <c r="AX738" s="125"/>
      <c r="AY738" s="28"/>
    </row>
    <row r="739" spans="45:51">
      <c r="AS739"/>
      <c r="AT739"/>
      <c r="AV739" s="28"/>
      <c r="AW739" s="10"/>
      <c r="AX739" s="125"/>
      <c r="AY739" s="28"/>
    </row>
    <row r="740" spans="45:51">
      <c r="AS740"/>
      <c r="AT740"/>
      <c r="AV740" s="28"/>
      <c r="AW740" s="10"/>
      <c r="AX740" s="125"/>
      <c r="AY740" s="28"/>
    </row>
    <row r="741" spans="45:51">
      <c r="AS741"/>
      <c r="AT741"/>
      <c r="AV741" s="28"/>
      <c r="AW741" s="10"/>
      <c r="AX741" s="125"/>
      <c r="AY741" s="28"/>
    </row>
    <row r="742" spans="45:51">
      <c r="AS742"/>
      <c r="AT742"/>
      <c r="AV742" s="28"/>
      <c r="AW742" s="10"/>
      <c r="AX742" s="125"/>
      <c r="AY742" s="28"/>
    </row>
    <row r="743" spans="45:51">
      <c r="AS743"/>
      <c r="AT743"/>
      <c r="AV743" s="28"/>
      <c r="AW743" s="10"/>
      <c r="AX743" s="125"/>
      <c r="AY743" s="28"/>
    </row>
    <row r="744" spans="45:51">
      <c r="AS744"/>
      <c r="AT744"/>
      <c r="AV744" s="28"/>
      <c r="AW744" s="10"/>
      <c r="AX744" s="125"/>
      <c r="AY744" s="28"/>
    </row>
    <row r="745" spans="45:51">
      <c r="AS745"/>
      <c r="AT745"/>
      <c r="AV745" s="28"/>
      <c r="AW745" s="10"/>
      <c r="AX745" s="125"/>
      <c r="AY745" s="28"/>
    </row>
    <row r="746" spans="45:51">
      <c r="AS746"/>
      <c r="AT746"/>
      <c r="AV746" s="28"/>
      <c r="AW746" s="10"/>
      <c r="AX746" s="125"/>
      <c r="AY746" s="28"/>
    </row>
    <row r="747" spans="45:51">
      <c r="AS747"/>
      <c r="AT747"/>
      <c r="AV747" s="28"/>
      <c r="AW747" s="10"/>
      <c r="AX747" s="125"/>
      <c r="AY747" s="28"/>
    </row>
    <row r="748" spans="45:51">
      <c r="AS748"/>
      <c r="AT748"/>
      <c r="AV748" s="28"/>
      <c r="AW748" s="10"/>
      <c r="AX748" s="125"/>
      <c r="AY748" s="28"/>
    </row>
    <row r="749" spans="45:51">
      <c r="AS749"/>
      <c r="AT749"/>
      <c r="AV749" s="28"/>
      <c r="AW749" s="10"/>
      <c r="AX749" s="125"/>
      <c r="AY749" s="28"/>
    </row>
    <row r="750" spans="45:51">
      <c r="AS750"/>
      <c r="AT750"/>
      <c r="AV750" s="28"/>
      <c r="AW750" s="10"/>
      <c r="AX750" s="125"/>
      <c r="AY750" s="28"/>
    </row>
    <row r="751" spans="45:51">
      <c r="AS751"/>
      <c r="AT751"/>
      <c r="AV751" s="28"/>
      <c r="AW751" s="10"/>
      <c r="AX751" s="125"/>
      <c r="AY751" s="28"/>
    </row>
    <row r="752" spans="45:51">
      <c r="AS752"/>
      <c r="AT752"/>
      <c r="AV752" s="28"/>
      <c r="AW752" s="10"/>
      <c r="AX752" s="125"/>
      <c r="AY752" s="28"/>
    </row>
    <row r="753" spans="45:51">
      <c r="AS753"/>
      <c r="AT753"/>
      <c r="AV753" s="28"/>
      <c r="AW753" s="10"/>
      <c r="AX753" s="125"/>
      <c r="AY753" s="28"/>
    </row>
    <row r="754" spans="45:51">
      <c r="AS754"/>
      <c r="AT754"/>
      <c r="AV754" s="28"/>
      <c r="AW754" s="10"/>
      <c r="AX754" s="125"/>
      <c r="AY754" s="28"/>
    </row>
    <row r="755" spans="45:51">
      <c r="AS755"/>
      <c r="AT755"/>
      <c r="AV755" s="28"/>
      <c r="AW755" s="10"/>
      <c r="AX755" s="125"/>
      <c r="AY755" s="28"/>
    </row>
    <row r="756" spans="45:51">
      <c r="AS756"/>
      <c r="AT756"/>
      <c r="AV756" s="28"/>
      <c r="AW756" s="10"/>
      <c r="AX756" s="125"/>
      <c r="AY756" s="28"/>
    </row>
    <row r="757" spans="45:51">
      <c r="AS757"/>
      <c r="AT757"/>
      <c r="AV757" s="28"/>
      <c r="AW757" s="10"/>
      <c r="AX757" s="125"/>
      <c r="AY757" s="28"/>
    </row>
    <row r="758" spans="45:51">
      <c r="AS758"/>
      <c r="AT758"/>
      <c r="AV758" s="28"/>
      <c r="AW758" s="10"/>
      <c r="AX758" s="125"/>
      <c r="AY758" s="28"/>
    </row>
    <row r="759" spans="45:51">
      <c r="AS759"/>
      <c r="AT759"/>
      <c r="AV759" s="28"/>
      <c r="AW759" s="10"/>
      <c r="AX759" s="125"/>
      <c r="AY759" s="28"/>
    </row>
    <row r="760" spans="45:51">
      <c r="AS760"/>
      <c r="AT760"/>
      <c r="AV760" s="28"/>
      <c r="AW760" s="10"/>
      <c r="AX760" s="125"/>
      <c r="AY760" s="28"/>
    </row>
    <row r="761" spans="45:51">
      <c r="AS761"/>
      <c r="AT761"/>
      <c r="AV761" s="28"/>
      <c r="AW761" s="10"/>
      <c r="AX761" s="125"/>
      <c r="AY761" s="28"/>
    </row>
    <row r="762" spans="45:51">
      <c r="AS762"/>
      <c r="AT762"/>
      <c r="AV762" s="28"/>
      <c r="AW762" s="10"/>
      <c r="AX762" s="125"/>
      <c r="AY762" s="28"/>
    </row>
    <row r="763" spans="45:51">
      <c r="AS763"/>
      <c r="AT763"/>
      <c r="AV763" s="28"/>
      <c r="AW763" s="10"/>
      <c r="AX763" s="125"/>
      <c r="AY763" s="28"/>
    </row>
    <row r="764" spans="45:51">
      <c r="AS764"/>
      <c r="AT764"/>
      <c r="AV764" s="28"/>
      <c r="AW764" s="10"/>
      <c r="AX764" s="125"/>
      <c r="AY764" s="28"/>
    </row>
    <row r="765" spans="45:51">
      <c r="AS765"/>
      <c r="AT765"/>
      <c r="AV765" s="28"/>
      <c r="AW765" s="10"/>
      <c r="AX765" s="125"/>
      <c r="AY765" s="28"/>
    </row>
    <row r="766" spans="45:51">
      <c r="AS766"/>
      <c r="AT766"/>
      <c r="AV766" s="28"/>
      <c r="AW766" s="10"/>
      <c r="AX766" s="125"/>
      <c r="AY766" s="28"/>
    </row>
    <row r="767" spans="45:51">
      <c r="AS767"/>
      <c r="AT767"/>
      <c r="AV767" s="28"/>
      <c r="AW767" s="10"/>
      <c r="AX767" s="125"/>
      <c r="AY767" s="28"/>
    </row>
    <row r="768" spans="45:51">
      <c r="AS768"/>
      <c r="AT768"/>
      <c r="AV768" s="28"/>
      <c r="AW768" s="10"/>
      <c r="AX768" s="125"/>
      <c r="AY768" s="28"/>
    </row>
    <row r="769" spans="45:51">
      <c r="AS769"/>
      <c r="AT769"/>
      <c r="AV769" s="28"/>
      <c r="AW769" s="10"/>
      <c r="AX769" s="125"/>
      <c r="AY769" s="28"/>
    </row>
    <row r="770" spans="45:51">
      <c r="AS770"/>
      <c r="AT770"/>
      <c r="AV770" s="28"/>
      <c r="AW770" s="10"/>
      <c r="AX770" s="125"/>
      <c r="AY770" s="28"/>
    </row>
    <row r="771" spans="45:51">
      <c r="AS771"/>
      <c r="AT771"/>
      <c r="AV771" s="28"/>
      <c r="AW771" s="10"/>
      <c r="AX771" s="125"/>
      <c r="AY771" s="28"/>
    </row>
    <row r="772" spans="45:51">
      <c r="AS772"/>
      <c r="AT772"/>
      <c r="AV772" s="28"/>
      <c r="AW772" s="10"/>
      <c r="AX772" s="125"/>
      <c r="AY772" s="28"/>
    </row>
    <row r="773" spans="45:51">
      <c r="AS773"/>
      <c r="AT773"/>
      <c r="AV773" s="28"/>
      <c r="AW773" s="10"/>
      <c r="AX773" s="125"/>
      <c r="AY773" s="28"/>
    </row>
    <row r="774" spans="45:51">
      <c r="AS774"/>
      <c r="AT774"/>
      <c r="AV774" s="28"/>
      <c r="AW774" s="10"/>
      <c r="AX774" s="125"/>
      <c r="AY774" s="28"/>
    </row>
    <row r="775" spans="45:51">
      <c r="AS775"/>
      <c r="AT775"/>
      <c r="AV775" s="28"/>
      <c r="AW775" s="10"/>
      <c r="AX775" s="125"/>
      <c r="AY775" s="28"/>
    </row>
    <row r="776" spans="45:51">
      <c r="AS776"/>
      <c r="AT776"/>
      <c r="AV776" s="28"/>
      <c r="AW776" s="10"/>
      <c r="AX776" s="125"/>
      <c r="AY776" s="28"/>
    </row>
    <row r="777" spans="45:51">
      <c r="AS777"/>
      <c r="AT777"/>
      <c r="AV777" s="28"/>
      <c r="AW777" s="10"/>
      <c r="AX777" s="125"/>
      <c r="AY777" s="28"/>
    </row>
    <row r="778" spans="45:51">
      <c r="AS778"/>
      <c r="AT778"/>
      <c r="AV778" s="28"/>
      <c r="AW778" s="10"/>
      <c r="AX778" s="125"/>
      <c r="AY778" s="28"/>
    </row>
    <row r="779" spans="45:51">
      <c r="AS779"/>
      <c r="AT779"/>
      <c r="AV779" s="28"/>
      <c r="AW779" s="10"/>
      <c r="AX779" s="125"/>
      <c r="AY779" s="28"/>
    </row>
    <row r="780" spans="45:51">
      <c r="AS780"/>
      <c r="AT780"/>
      <c r="AV780" s="28"/>
      <c r="AW780" s="10"/>
      <c r="AX780" s="125"/>
      <c r="AY780" s="28"/>
    </row>
    <row r="781" spans="45:51">
      <c r="AS781"/>
      <c r="AT781"/>
      <c r="AV781" s="28"/>
      <c r="AW781" s="10"/>
      <c r="AX781" s="125"/>
      <c r="AY781" s="28"/>
    </row>
    <row r="782" spans="45:51">
      <c r="AS782"/>
      <c r="AT782"/>
      <c r="AV782" s="28"/>
      <c r="AW782" s="10"/>
      <c r="AX782" s="125"/>
      <c r="AY782" s="28"/>
    </row>
    <row r="783" spans="45:51">
      <c r="AS783"/>
      <c r="AT783"/>
      <c r="AV783" s="28"/>
      <c r="AW783" s="10"/>
      <c r="AX783" s="125"/>
      <c r="AY783" s="28"/>
    </row>
    <row r="784" spans="45:51">
      <c r="AS784"/>
      <c r="AT784"/>
      <c r="AV784" s="28"/>
      <c r="AW784" s="10"/>
      <c r="AX784" s="125"/>
      <c r="AY784" s="28"/>
    </row>
    <row r="785" spans="45:51">
      <c r="AS785"/>
      <c r="AT785"/>
      <c r="AV785" s="28"/>
      <c r="AW785" s="10"/>
      <c r="AX785" s="125"/>
      <c r="AY785" s="28"/>
    </row>
    <row r="786" spans="45:51">
      <c r="AS786"/>
      <c r="AT786"/>
      <c r="AV786" s="28"/>
      <c r="AW786" s="10"/>
      <c r="AX786" s="125"/>
      <c r="AY786" s="28"/>
    </row>
    <row r="787" spans="45:51">
      <c r="AS787"/>
      <c r="AT787"/>
      <c r="AV787" s="28"/>
      <c r="AW787" s="10"/>
      <c r="AX787" s="125"/>
      <c r="AY787" s="28"/>
    </row>
    <row r="788" spans="45:51">
      <c r="AS788"/>
      <c r="AT788"/>
      <c r="AV788" s="28"/>
      <c r="AW788" s="10"/>
      <c r="AX788" s="125"/>
      <c r="AY788" s="28"/>
    </row>
    <row r="789" spans="45:51">
      <c r="AS789"/>
      <c r="AT789"/>
      <c r="AV789" s="28"/>
      <c r="AW789" s="10"/>
      <c r="AX789" s="125"/>
      <c r="AY789" s="28"/>
    </row>
    <row r="790" spans="45:51">
      <c r="AS790"/>
      <c r="AT790"/>
      <c r="AV790" s="28"/>
      <c r="AW790" s="10"/>
      <c r="AX790" s="125"/>
      <c r="AY790" s="28"/>
    </row>
    <row r="791" spans="45:51">
      <c r="AS791"/>
      <c r="AT791"/>
      <c r="AV791" s="28"/>
      <c r="AW791" s="10"/>
      <c r="AX791" s="125"/>
      <c r="AY791" s="28"/>
    </row>
    <row r="792" spans="45:51">
      <c r="AS792"/>
      <c r="AT792"/>
      <c r="AV792" s="28"/>
      <c r="AW792" s="10"/>
      <c r="AX792" s="125"/>
      <c r="AY792" s="28"/>
    </row>
    <row r="793" spans="45:51">
      <c r="AS793"/>
      <c r="AT793"/>
      <c r="AV793" s="28"/>
      <c r="AW793" s="10"/>
      <c r="AX793" s="125"/>
      <c r="AY793" s="28"/>
    </row>
    <row r="794" spans="45:51">
      <c r="AS794"/>
      <c r="AT794"/>
      <c r="AV794" s="28"/>
      <c r="AW794" s="10"/>
      <c r="AX794" s="125"/>
      <c r="AY794" s="28"/>
    </row>
    <row r="795" spans="45:51">
      <c r="AS795"/>
      <c r="AT795"/>
      <c r="AV795" s="28"/>
      <c r="AW795" s="10"/>
      <c r="AX795" s="125"/>
      <c r="AY795" s="28"/>
    </row>
    <row r="796" spans="45:51">
      <c r="AS796"/>
      <c r="AT796"/>
      <c r="AV796" s="28"/>
      <c r="AW796" s="10"/>
      <c r="AX796" s="125"/>
      <c r="AY796" s="28"/>
    </row>
    <row r="797" spans="45:51">
      <c r="AS797"/>
      <c r="AT797"/>
      <c r="AV797" s="28"/>
      <c r="AW797" s="10"/>
      <c r="AX797" s="125"/>
      <c r="AY797" s="28"/>
    </row>
    <row r="798" spans="45:51">
      <c r="AS798"/>
      <c r="AT798"/>
      <c r="AV798" s="28"/>
      <c r="AW798" s="10"/>
      <c r="AX798" s="125"/>
      <c r="AY798" s="28"/>
    </row>
    <row r="799" spans="45:51">
      <c r="AS799"/>
      <c r="AT799"/>
      <c r="AV799" s="28"/>
      <c r="AW799" s="10"/>
      <c r="AX799" s="125"/>
      <c r="AY799" s="28"/>
    </row>
    <row r="800" spans="45:51">
      <c r="AS800"/>
      <c r="AT800"/>
      <c r="AV800" s="28"/>
      <c r="AW800" s="10"/>
      <c r="AX800" s="125"/>
      <c r="AY800" s="28"/>
    </row>
    <row r="801" spans="45:51">
      <c r="AS801"/>
      <c r="AT801"/>
      <c r="AV801" s="28"/>
      <c r="AW801" s="10"/>
      <c r="AX801" s="125"/>
      <c r="AY801" s="28"/>
    </row>
    <row r="802" spans="45:51">
      <c r="AS802"/>
      <c r="AT802"/>
      <c r="AV802" s="28"/>
      <c r="AW802" s="10"/>
      <c r="AX802" s="125"/>
      <c r="AY802" s="28"/>
    </row>
    <row r="803" spans="45:51">
      <c r="AS803"/>
      <c r="AT803"/>
      <c r="AV803" s="28"/>
      <c r="AW803" s="10"/>
      <c r="AX803" s="125"/>
      <c r="AY803" s="28"/>
    </row>
    <row r="804" spans="45:51">
      <c r="AS804"/>
      <c r="AT804"/>
      <c r="AV804" s="28"/>
      <c r="AW804" s="10"/>
      <c r="AX804" s="125"/>
      <c r="AY804" s="28"/>
    </row>
    <row r="805" spans="45:51">
      <c r="AS805"/>
      <c r="AT805"/>
      <c r="AV805" s="28"/>
      <c r="AW805" s="10"/>
      <c r="AX805" s="125"/>
      <c r="AY805" s="28"/>
    </row>
    <row r="806" spans="45:51">
      <c r="AS806"/>
      <c r="AT806"/>
      <c r="AV806" s="28"/>
      <c r="AW806" s="10"/>
      <c r="AX806" s="125"/>
      <c r="AY806" s="28"/>
    </row>
    <row r="807" spans="45:51">
      <c r="AS807"/>
      <c r="AT807"/>
      <c r="AV807" s="28"/>
      <c r="AW807" s="10"/>
      <c r="AX807" s="125"/>
      <c r="AY807" s="28"/>
    </row>
    <row r="808" spans="45:51">
      <c r="AS808"/>
      <c r="AT808"/>
      <c r="AV808" s="28"/>
      <c r="AW808" s="10"/>
      <c r="AX808" s="125"/>
      <c r="AY808" s="28"/>
    </row>
    <row r="809" spans="45:51">
      <c r="AS809"/>
      <c r="AT809"/>
      <c r="AV809" s="28"/>
      <c r="AW809" s="10"/>
      <c r="AX809" s="125"/>
      <c r="AY809" s="28"/>
    </row>
    <row r="810" spans="45:51">
      <c r="AS810"/>
      <c r="AT810"/>
      <c r="AV810" s="28"/>
      <c r="AW810" s="10"/>
      <c r="AX810" s="125"/>
      <c r="AY810" s="28"/>
    </row>
    <row r="811" spans="45:51">
      <c r="AS811"/>
      <c r="AT811"/>
      <c r="AV811" s="28"/>
      <c r="AW811" s="10"/>
      <c r="AX811" s="125"/>
      <c r="AY811" s="28"/>
    </row>
    <row r="812" spans="45:51">
      <c r="AS812"/>
      <c r="AT812"/>
      <c r="AV812" s="28"/>
      <c r="AW812" s="10"/>
      <c r="AX812" s="125"/>
      <c r="AY812" s="28"/>
    </row>
    <row r="813" spans="45:51">
      <c r="AS813"/>
      <c r="AT813"/>
      <c r="AV813" s="28"/>
      <c r="AW813" s="10"/>
      <c r="AX813" s="125"/>
      <c r="AY813" s="28"/>
    </row>
    <row r="814" spans="45:51">
      <c r="AS814"/>
      <c r="AT814"/>
      <c r="AV814" s="28"/>
      <c r="AW814" s="10"/>
      <c r="AX814" s="125"/>
      <c r="AY814" s="28"/>
    </row>
    <row r="815" spans="45:51">
      <c r="AS815"/>
      <c r="AT815"/>
      <c r="AV815" s="28"/>
      <c r="AW815" s="10"/>
      <c r="AX815" s="125"/>
      <c r="AY815" s="28"/>
    </row>
    <row r="816" spans="45:51">
      <c r="AS816"/>
      <c r="AT816"/>
      <c r="AV816" s="28"/>
      <c r="AW816" s="10"/>
      <c r="AX816" s="125"/>
      <c r="AY816" s="28"/>
    </row>
    <row r="817" spans="45:51">
      <c r="AS817"/>
      <c r="AT817"/>
      <c r="AV817" s="28"/>
      <c r="AW817" s="10"/>
      <c r="AX817" s="125"/>
      <c r="AY817" s="28"/>
    </row>
    <row r="818" spans="45:51">
      <c r="AS818"/>
      <c r="AT818"/>
      <c r="AV818" s="28"/>
      <c r="AW818" s="10"/>
      <c r="AX818" s="125"/>
      <c r="AY818" s="28"/>
    </row>
    <row r="819" spans="45:51">
      <c r="AS819"/>
      <c r="AT819"/>
      <c r="AV819" s="28"/>
      <c r="AW819" s="10"/>
      <c r="AX819" s="125"/>
      <c r="AY819" s="28"/>
    </row>
    <row r="820" spans="45:51">
      <c r="AS820"/>
      <c r="AT820"/>
      <c r="AV820" s="28"/>
      <c r="AW820" s="10"/>
      <c r="AX820" s="125"/>
      <c r="AY820" s="28"/>
    </row>
    <row r="821" spans="45:51">
      <c r="AS821"/>
      <c r="AT821"/>
      <c r="AV821" s="28"/>
      <c r="AW821" s="10"/>
      <c r="AX821" s="125"/>
      <c r="AY821" s="28"/>
    </row>
    <row r="822" spans="45:51">
      <c r="AS822"/>
      <c r="AT822"/>
      <c r="AV822" s="28"/>
      <c r="AW822" s="10"/>
      <c r="AX822" s="125"/>
      <c r="AY822" s="28"/>
    </row>
    <row r="823" spans="45:51">
      <c r="AS823"/>
      <c r="AT823"/>
      <c r="AV823" s="28"/>
      <c r="AW823" s="10"/>
      <c r="AX823" s="125"/>
      <c r="AY823" s="28"/>
    </row>
    <row r="824" spans="45:51">
      <c r="AS824"/>
      <c r="AT824"/>
      <c r="AV824" s="28"/>
      <c r="AW824" s="10"/>
      <c r="AX824" s="125"/>
      <c r="AY824" s="28"/>
    </row>
    <row r="825" spans="45:51">
      <c r="AS825"/>
      <c r="AT825"/>
      <c r="AV825" s="28"/>
      <c r="AW825" s="10"/>
      <c r="AX825" s="125"/>
      <c r="AY825" s="28"/>
    </row>
    <row r="826" spans="45:51">
      <c r="AS826"/>
      <c r="AT826"/>
      <c r="AV826" s="28"/>
      <c r="AW826" s="10"/>
      <c r="AX826" s="125"/>
      <c r="AY826" s="28"/>
    </row>
    <row r="827" spans="45:51">
      <c r="AS827"/>
      <c r="AT827"/>
      <c r="AV827" s="28"/>
      <c r="AW827" s="10"/>
      <c r="AX827" s="125"/>
      <c r="AY827" s="28"/>
    </row>
    <row r="828" spans="45:51">
      <c r="AS828"/>
      <c r="AT828"/>
      <c r="AV828" s="28"/>
      <c r="AW828" s="10"/>
      <c r="AX828" s="125"/>
      <c r="AY828" s="28"/>
    </row>
    <row r="829" spans="45:51">
      <c r="AS829"/>
      <c r="AT829"/>
      <c r="AV829" s="28"/>
      <c r="AW829" s="10"/>
      <c r="AX829" s="125"/>
      <c r="AY829" s="28"/>
    </row>
    <row r="830" spans="45:51">
      <c r="AS830"/>
      <c r="AT830"/>
      <c r="AV830" s="28"/>
      <c r="AW830" s="10"/>
      <c r="AX830" s="125"/>
      <c r="AY830" s="28"/>
    </row>
    <row r="831" spans="45:51">
      <c r="AS831"/>
      <c r="AT831"/>
      <c r="AV831" s="28"/>
      <c r="AW831" s="10"/>
      <c r="AX831" s="125"/>
      <c r="AY831" s="28"/>
    </row>
    <row r="832" spans="45:51">
      <c r="AS832"/>
      <c r="AT832"/>
      <c r="AV832" s="28"/>
      <c r="AW832" s="10"/>
      <c r="AX832" s="125"/>
      <c r="AY832" s="28"/>
    </row>
    <row r="833" spans="45:51">
      <c r="AS833"/>
      <c r="AT833"/>
      <c r="AV833" s="28"/>
      <c r="AW833" s="10"/>
      <c r="AX833" s="125"/>
      <c r="AY833" s="28"/>
    </row>
    <row r="834" spans="45:51">
      <c r="AS834"/>
      <c r="AT834"/>
      <c r="AV834" s="28"/>
      <c r="AW834" s="10"/>
      <c r="AX834" s="125"/>
      <c r="AY834" s="28"/>
    </row>
    <row r="835" spans="45:51">
      <c r="AS835"/>
      <c r="AT835"/>
      <c r="AV835" s="28"/>
      <c r="AW835" s="10"/>
      <c r="AX835" s="125"/>
      <c r="AY835" s="28"/>
    </row>
    <row r="836" spans="45:51">
      <c r="AS836"/>
      <c r="AT836"/>
      <c r="AV836" s="28"/>
      <c r="AW836" s="10"/>
      <c r="AX836" s="125"/>
      <c r="AY836" s="28"/>
    </row>
    <row r="837" spans="45:51">
      <c r="AS837"/>
      <c r="AT837"/>
      <c r="AV837" s="28"/>
      <c r="AW837" s="10"/>
      <c r="AX837" s="125"/>
      <c r="AY837" s="28"/>
    </row>
    <row r="838" spans="45:51">
      <c r="AS838"/>
      <c r="AT838"/>
      <c r="AV838" s="28"/>
      <c r="AW838" s="10"/>
      <c r="AX838" s="125"/>
      <c r="AY838" s="28"/>
    </row>
    <row r="839" spans="45:51">
      <c r="AS839"/>
      <c r="AT839"/>
      <c r="AV839" s="28"/>
      <c r="AW839" s="10"/>
      <c r="AX839" s="125"/>
      <c r="AY839" s="28"/>
    </row>
    <row r="840" spans="45:51">
      <c r="AS840"/>
      <c r="AT840"/>
      <c r="AV840" s="28"/>
      <c r="AW840" s="10"/>
      <c r="AX840" s="125"/>
      <c r="AY840" s="28"/>
    </row>
    <row r="841" spans="45:51">
      <c r="AS841"/>
      <c r="AT841"/>
      <c r="AV841" s="28"/>
      <c r="AW841" s="10"/>
      <c r="AX841" s="125"/>
      <c r="AY841" s="28"/>
    </row>
    <row r="842" spans="45:51">
      <c r="AS842"/>
      <c r="AT842"/>
      <c r="AV842" s="28"/>
      <c r="AW842" s="10"/>
      <c r="AX842" s="125"/>
      <c r="AY842" s="28"/>
    </row>
    <row r="843" spans="45:51">
      <c r="AS843"/>
      <c r="AT843"/>
      <c r="AV843" s="28"/>
      <c r="AW843" s="10"/>
      <c r="AX843" s="125"/>
      <c r="AY843" s="28"/>
    </row>
    <row r="844" spans="45:51">
      <c r="AS844"/>
      <c r="AT844"/>
      <c r="AV844" s="28"/>
      <c r="AW844" s="10"/>
      <c r="AX844" s="125"/>
      <c r="AY844" s="28"/>
    </row>
    <row r="845" spans="45:51">
      <c r="AS845"/>
      <c r="AT845"/>
      <c r="AV845" s="28"/>
      <c r="AW845" s="10"/>
      <c r="AX845" s="125"/>
      <c r="AY845" s="28"/>
    </row>
    <row r="846" spans="45:51">
      <c r="AS846"/>
      <c r="AT846"/>
      <c r="AV846" s="28"/>
      <c r="AW846" s="10"/>
      <c r="AX846" s="125"/>
      <c r="AY846" s="28"/>
    </row>
    <row r="847" spans="45:51">
      <c r="AS847"/>
      <c r="AT847"/>
      <c r="AV847" s="28"/>
      <c r="AW847" s="10"/>
      <c r="AX847" s="125"/>
      <c r="AY847" s="28"/>
    </row>
    <row r="848" spans="45:51">
      <c r="AS848"/>
      <c r="AT848"/>
      <c r="AV848" s="28"/>
      <c r="AW848" s="10"/>
      <c r="AX848" s="125"/>
      <c r="AY848" s="28"/>
    </row>
    <row r="849" spans="45:51">
      <c r="AS849"/>
      <c r="AT849"/>
      <c r="AV849" s="28"/>
      <c r="AW849" s="10"/>
      <c r="AX849" s="125"/>
      <c r="AY849" s="28"/>
    </row>
    <row r="850" spans="45:51">
      <c r="AS850"/>
      <c r="AT850"/>
      <c r="AV850" s="28"/>
      <c r="AW850" s="10"/>
      <c r="AX850" s="125"/>
      <c r="AY850" s="28"/>
    </row>
    <row r="851" spans="45:51">
      <c r="AS851"/>
      <c r="AT851"/>
      <c r="AV851" s="28"/>
      <c r="AW851" s="10"/>
      <c r="AX851" s="125"/>
      <c r="AY851" s="28"/>
    </row>
    <row r="852" spans="45:51">
      <c r="AS852"/>
      <c r="AT852"/>
      <c r="AV852" s="28"/>
      <c r="AW852" s="10"/>
      <c r="AX852" s="125"/>
      <c r="AY852" s="28"/>
    </row>
    <row r="853" spans="45:51">
      <c r="AS853"/>
      <c r="AT853"/>
      <c r="AV853" s="28"/>
      <c r="AW853" s="10"/>
      <c r="AX853" s="125"/>
      <c r="AY853" s="28"/>
    </row>
    <row r="854" spans="45:51">
      <c r="AS854"/>
      <c r="AT854"/>
      <c r="AV854" s="28"/>
      <c r="AW854" s="10"/>
      <c r="AX854" s="125"/>
      <c r="AY854" s="28"/>
    </row>
    <row r="855" spans="45:51">
      <c r="AS855"/>
      <c r="AT855"/>
      <c r="AV855" s="28"/>
      <c r="AW855" s="10"/>
      <c r="AX855" s="125"/>
      <c r="AY855" s="28"/>
    </row>
    <row r="856" spans="45:51">
      <c r="AS856"/>
      <c r="AT856"/>
      <c r="AV856" s="28"/>
      <c r="AW856" s="10"/>
      <c r="AX856" s="125"/>
      <c r="AY856" s="28"/>
    </row>
    <row r="857" spans="45:51">
      <c r="AS857"/>
      <c r="AT857"/>
      <c r="AV857" s="28"/>
      <c r="AW857" s="10"/>
      <c r="AX857" s="125"/>
      <c r="AY857" s="28"/>
    </row>
    <row r="858" spans="45:51">
      <c r="AS858"/>
      <c r="AT858"/>
      <c r="AV858" s="28"/>
      <c r="AW858" s="10"/>
      <c r="AX858" s="125"/>
      <c r="AY858" s="28"/>
    </row>
    <row r="859" spans="45:51">
      <c r="AS859"/>
      <c r="AT859"/>
      <c r="AV859" s="28"/>
      <c r="AW859" s="10"/>
      <c r="AX859" s="125"/>
      <c r="AY859" s="28"/>
    </row>
    <row r="860" spans="45:51">
      <c r="AS860"/>
      <c r="AT860"/>
      <c r="AV860" s="28"/>
      <c r="AW860" s="10"/>
      <c r="AX860" s="125"/>
      <c r="AY860" s="28"/>
    </row>
    <row r="861" spans="45:51">
      <c r="AS861"/>
      <c r="AT861"/>
      <c r="AV861" s="28"/>
      <c r="AW861" s="10"/>
      <c r="AX861" s="125"/>
      <c r="AY861" s="28"/>
    </row>
    <row r="862" spans="45:51">
      <c r="AS862"/>
      <c r="AT862"/>
      <c r="AV862" s="28"/>
      <c r="AW862" s="10"/>
      <c r="AX862" s="125"/>
      <c r="AY862" s="28"/>
    </row>
    <row r="863" spans="45:51">
      <c r="AS863"/>
      <c r="AT863"/>
      <c r="AV863" s="28"/>
      <c r="AW863" s="10"/>
      <c r="AX863" s="125"/>
      <c r="AY863" s="28"/>
    </row>
    <row r="864" spans="45:51">
      <c r="AS864"/>
      <c r="AT864"/>
      <c r="AV864" s="28"/>
      <c r="AW864" s="10"/>
      <c r="AX864" s="125"/>
      <c r="AY864" s="28"/>
    </row>
    <row r="865" spans="45:51">
      <c r="AS865"/>
      <c r="AT865"/>
      <c r="AV865" s="28"/>
      <c r="AW865" s="10"/>
      <c r="AX865" s="125"/>
      <c r="AY865" s="28"/>
    </row>
    <row r="866" spans="45:51">
      <c r="AS866"/>
      <c r="AT866"/>
      <c r="AV866" s="28"/>
      <c r="AW866" s="10"/>
      <c r="AX866" s="125"/>
      <c r="AY866" s="28"/>
    </row>
    <row r="867" spans="45:51">
      <c r="AS867"/>
      <c r="AT867"/>
      <c r="AV867" s="28"/>
      <c r="AW867" s="10"/>
      <c r="AX867" s="125"/>
      <c r="AY867" s="28"/>
    </row>
    <row r="868" spans="45:51">
      <c r="AS868"/>
      <c r="AT868"/>
      <c r="AV868" s="28"/>
      <c r="AW868" s="10"/>
      <c r="AX868" s="125"/>
      <c r="AY868" s="28"/>
    </row>
    <row r="869" spans="45:51">
      <c r="AS869"/>
      <c r="AT869"/>
      <c r="AV869" s="28"/>
      <c r="AW869" s="10"/>
      <c r="AX869" s="125"/>
      <c r="AY869" s="28"/>
    </row>
    <row r="870" spans="45:51">
      <c r="AS870"/>
      <c r="AT870"/>
      <c r="AV870" s="28"/>
      <c r="AW870" s="10"/>
      <c r="AX870" s="125"/>
      <c r="AY870" s="28"/>
    </row>
    <row r="871" spans="45:51">
      <c r="AS871"/>
      <c r="AT871"/>
      <c r="AV871" s="28"/>
      <c r="AW871" s="10"/>
      <c r="AX871" s="125"/>
      <c r="AY871" s="28"/>
    </row>
    <row r="872" spans="45:51">
      <c r="AS872"/>
      <c r="AT872"/>
      <c r="AV872" s="28"/>
      <c r="AW872" s="10"/>
      <c r="AX872" s="125"/>
      <c r="AY872" s="28"/>
    </row>
    <row r="873" spans="45:51">
      <c r="AS873"/>
      <c r="AT873"/>
      <c r="AV873" s="28"/>
      <c r="AW873" s="10"/>
      <c r="AX873" s="125"/>
      <c r="AY873" s="28"/>
    </row>
    <row r="874" spans="45:51">
      <c r="AS874"/>
      <c r="AT874"/>
      <c r="AV874" s="28"/>
      <c r="AW874" s="10"/>
      <c r="AX874" s="125"/>
      <c r="AY874" s="28"/>
    </row>
    <row r="875" spans="45:51">
      <c r="AS875"/>
      <c r="AT875"/>
      <c r="AV875" s="28"/>
      <c r="AW875" s="10"/>
      <c r="AX875" s="125"/>
      <c r="AY875" s="28"/>
    </row>
    <row r="876" spans="45:51">
      <c r="AS876"/>
      <c r="AT876"/>
      <c r="AV876" s="28"/>
      <c r="AW876" s="10"/>
      <c r="AX876" s="125"/>
      <c r="AY876" s="28"/>
    </row>
    <row r="877" spans="45:51">
      <c r="AS877"/>
      <c r="AT877"/>
      <c r="AV877" s="28"/>
      <c r="AW877" s="10"/>
      <c r="AX877" s="125"/>
      <c r="AY877" s="28"/>
    </row>
    <row r="878" spans="45:51">
      <c r="AS878"/>
      <c r="AT878"/>
      <c r="AV878" s="28"/>
      <c r="AW878" s="10"/>
      <c r="AX878" s="125"/>
      <c r="AY878" s="28"/>
    </row>
    <row r="879" spans="45:51">
      <c r="AS879"/>
      <c r="AT879"/>
      <c r="AV879" s="28"/>
      <c r="AW879" s="10"/>
      <c r="AX879" s="125"/>
      <c r="AY879" s="28"/>
    </row>
    <row r="880" spans="45:51">
      <c r="AS880"/>
      <c r="AT880"/>
      <c r="AV880" s="28"/>
      <c r="AW880" s="10"/>
      <c r="AX880" s="125"/>
      <c r="AY880" s="28"/>
    </row>
    <row r="881" spans="45:51">
      <c r="AS881"/>
      <c r="AT881"/>
      <c r="AV881" s="28"/>
      <c r="AW881" s="10"/>
      <c r="AX881" s="125"/>
      <c r="AY881" s="28"/>
    </row>
    <row r="882" spans="45:51">
      <c r="AS882"/>
      <c r="AT882"/>
      <c r="AV882" s="28"/>
      <c r="AW882" s="10"/>
      <c r="AX882" s="125"/>
      <c r="AY882" s="28"/>
    </row>
    <row r="883" spans="45:51">
      <c r="AS883"/>
      <c r="AT883"/>
      <c r="AV883" s="28"/>
      <c r="AW883" s="10"/>
      <c r="AX883" s="125"/>
      <c r="AY883" s="28"/>
    </row>
    <row r="884" spans="45:51">
      <c r="AS884"/>
      <c r="AT884"/>
      <c r="AV884" s="28"/>
      <c r="AW884" s="10"/>
      <c r="AX884" s="125"/>
      <c r="AY884" s="28"/>
    </row>
    <row r="885" spans="45:51">
      <c r="AS885"/>
      <c r="AT885"/>
      <c r="AV885" s="28"/>
      <c r="AW885" s="10"/>
      <c r="AX885" s="125"/>
      <c r="AY885" s="28"/>
    </row>
    <row r="886" spans="45:51">
      <c r="AS886"/>
      <c r="AT886"/>
      <c r="AV886" s="28"/>
      <c r="AW886" s="10"/>
      <c r="AX886" s="125"/>
      <c r="AY886" s="28"/>
    </row>
    <row r="887" spans="45:51">
      <c r="AS887"/>
      <c r="AT887"/>
      <c r="AV887" s="28"/>
      <c r="AW887" s="10"/>
      <c r="AX887" s="125"/>
      <c r="AY887" s="28"/>
    </row>
    <row r="888" spans="45:51">
      <c r="AS888"/>
      <c r="AT888"/>
      <c r="AV888" s="28"/>
      <c r="AW888" s="10"/>
      <c r="AX888" s="125"/>
      <c r="AY888" s="28"/>
    </row>
    <row r="889" spans="45:51">
      <c r="AS889"/>
      <c r="AT889"/>
      <c r="AV889" s="28"/>
      <c r="AW889" s="10"/>
      <c r="AX889" s="125"/>
      <c r="AY889" s="28"/>
    </row>
    <row r="890" spans="45:51">
      <c r="AS890"/>
      <c r="AT890"/>
      <c r="AV890" s="28"/>
      <c r="AW890" s="10"/>
      <c r="AX890" s="125"/>
      <c r="AY890" s="28"/>
    </row>
    <row r="891" spans="45:51">
      <c r="AS891"/>
      <c r="AT891"/>
      <c r="AV891" s="28"/>
      <c r="AW891" s="10"/>
      <c r="AX891" s="125"/>
      <c r="AY891" s="28"/>
    </row>
    <row r="892" spans="45:51">
      <c r="AS892"/>
      <c r="AT892"/>
      <c r="AV892" s="28"/>
      <c r="AW892" s="10"/>
      <c r="AX892" s="125"/>
      <c r="AY892" s="28"/>
    </row>
    <row r="893" spans="45:51">
      <c r="AS893"/>
      <c r="AT893"/>
      <c r="AV893" s="28"/>
      <c r="AW893" s="10"/>
      <c r="AX893" s="125"/>
      <c r="AY893" s="28"/>
    </row>
    <row r="894" spans="45:51">
      <c r="AS894"/>
      <c r="AT894"/>
      <c r="AV894" s="28"/>
      <c r="AW894" s="10"/>
      <c r="AX894" s="125"/>
      <c r="AY894" s="28"/>
    </row>
    <row r="895" spans="45:51">
      <c r="AS895"/>
      <c r="AT895"/>
      <c r="AV895" s="28"/>
      <c r="AW895" s="10"/>
      <c r="AX895" s="125"/>
      <c r="AY895" s="28"/>
    </row>
    <row r="896" spans="45:51">
      <c r="AS896"/>
      <c r="AT896"/>
      <c r="AV896" s="28"/>
      <c r="AW896" s="10"/>
      <c r="AX896" s="125"/>
      <c r="AY896" s="28"/>
    </row>
    <row r="897" spans="45:51">
      <c r="AS897"/>
      <c r="AT897"/>
      <c r="AV897" s="28"/>
      <c r="AW897" s="10"/>
      <c r="AX897" s="125"/>
      <c r="AY897" s="28"/>
    </row>
    <row r="898" spans="45:51">
      <c r="AS898"/>
      <c r="AT898"/>
      <c r="AV898" s="28"/>
      <c r="AW898" s="10"/>
      <c r="AX898" s="125"/>
      <c r="AY898" s="28"/>
    </row>
    <row r="899" spans="45:51">
      <c r="AS899"/>
      <c r="AT899"/>
      <c r="AV899" s="28"/>
      <c r="AW899" s="10"/>
      <c r="AX899" s="125"/>
      <c r="AY899" s="28"/>
    </row>
    <row r="900" spans="45:51">
      <c r="AS900"/>
      <c r="AT900"/>
      <c r="AV900" s="28"/>
      <c r="AW900" s="10"/>
      <c r="AX900" s="125"/>
      <c r="AY900" s="28"/>
    </row>
    <row r="901" spans="45:51">
      <c r="AS901"/>
      <c r="AT901"/>
      <c r="AV901" s="28"/>
      <c r="AW901" s="10"/>
      <c r="AX901" s="125"/>
      <c r="AY901" s="28"/>
    </row>
    <row r="902" spans="45:51">
      <c r="AS902"/>
      <c r="AT902"/>
      <c r="AV902" s="28"/>
      <c r="AW902" s="10"/>
      <c r="AX902" s="125"/>
      <c r="AY902" s="28"/>
    </row>
    <row r="903" spans="45:51">
      <c r="AS903"/>
      <c r="AT903"/>
      <c r="AV903" s="28"/>
      <c r="AW903" s="10"/>
      <c r="AX903" s="125"/>
      <c r="AY903" s="28"/>
    </row>
    <row r="904" spans="45:51">
      <c r="AS904"/>
      <c r="AT904"/>
      <c r="AV904" s="28"/>
      <c r="AW904" s="10"/>
      <c r="AX904" s="125"/>
      <c r="AY904" s="28"/>
    </row>
    <row r="905" spans="45:51">
      <c r="AS905"/>
      <c r="AT905"/>
      <c r="AV905" s="28"/>
      <c r="AW905" s="10"/>
      <c r="AX905" s="125"/>
      <c r="AY905" s="28"/>
    </row>
    <row r="906" spans="45:51">
      <c r="AS906"/>
      <c r="AT906"/>
      <c r="AV906" s="28"/>
      <c r="AW906" s="10"/>
      <c r="AX906" s="125"/>
      <c r="AY906" s="28"/>
    </row>
    <row r="907" spans="45:51">
      <c r="AS907"/>
      <c r="AT907"/>
      <c r="AV907" s="28"/>
      <c r="AW907" s="10"/>
      <c r="AX907" s="125"/>
      <c r="AY907" s="28"/>
    </row>
    <row r="908" spans="45:51">
      <c r="AS908"/>
      <c r="AT908"/>
      <c r="AV908" s="28"/>
      <c r="AW908" s="10"/>
      <c r="AX908" s="125"/>
      <c r="AY908" s="28"/>
    </row>
    <row r="909" spans="45:51">
      <c r="AS909"/>
      <c r="AT909"/>
      <c r="AV909" s="28"/>
      <c r="AW909" s="10"/>
      <c r="AX909" s="125"/>
      <c r="AY909" s="28"/>
    </row>
    <row r="910" spans="45:51">
      <c r="AS910"/>
      <c r="AT910"/>
      <c r="AV910" s="28"/>
      <c r="AW910" s="10"/>
      <c r="AX910" s="125"/>
      <c r="AY910" s="28"/>
    </row>
    <row r="911" spans="45:51">
      <c r="AS911"/>
      <c r="AT911"/>
      <c r="AV911" s="28"/>
      <c r="AW911" s="10"/>
      <c r="AX911" s="125"/>
      <c r="AY911" s="28"/>
    </row>
    <row r="912" spans="45:51">
      <c r="AS912"/>
      <c r="AT912"/>
      <c r="AV912" s="28"/>
      <c r="AW912" s="10"/>
      <c r="AX912" s="125"/>
      <c r="AY912" s="28"/>
    </row>
    <row r="913" spans="45:51">
      <c r="AS913"/>
      <c r="AT913"/>
      <c r="AV913" s="28"/>
      <c r="AW913" s="10"/>
      <c r="AX913" s="125"/>
      <c r="AY913" s="28"/>
    </row>
    <row r="914" spans="45:51">
      <c r="AS914"/>
      <c r="AT914"/>
      <c r="AV914" s="28"/>
      <c r="AW914" s="10"/>
      <c r="AX914" s="125"/>
      <c r="AY914" s="28"/>
    </row>
    <row r="915" spans="45:51">
      <c r="AS915"/>
      <c r="AT915"/>
      <c r="AV915" s="28"/>
      <c r="AW915" s="10"/>
      <c r="AX915" s="125"/>
      <c r="AY915" s="28"/>
    </row>
    <row r="916" spans="45:51">
      <c r="AS916"/>
      <c r="AT916"/>
      <c r="AV916" s="28"/>
      <c r="AW916" s="10"/>
      <c r="AX916" s="125"/>
      <c r="AY916" s="28"/>
    </row>
    <row r="917" spans="45:51">
      <c r="AS917"/>
      <c r="AT917"/>
      <c r="AV917" s="28"/>
      <c r="AW917" s="10"/>
      <c r="AX917" s="125"/>
      <c r="AY917" s="28"/>
    </row>
    <row r="918" spans="45:51">
      <c r="AS918"/>
      <c r="AT918"/>
      <c r="AV918" s="28"/>
      <c r="AW918" s="10"/>
      <c r="AX918" s="125"/>
      <c r="AY918" s="28"/>
    </row>
    <row r="919" spans="45:51">
      <c r="AS919"/>
      <c r="AT919"/>
      <c r="AV919" s="28"/>
      <c r="AW919" s="10"/>
      <c r="AX919" s="125"/>
      <c r="AY919" s="28"/>
    </row>
    <row r="920" spans="45:51">
      <c r="AS920"/>
      <c r="AT920"/>
      <c r="AV920" s="28"/>
      <c r="AW920" s="10"/>
      <c r="AX920" s="125"/>
      <c r="AY920" s="28"/>
    </row>
    <row r="921" spans="45:51">
      <c r="AS921"/>
      <c r="AT921"/>
      <c r="AV921" s="28"/>
      <c r="AW921" s="10"/>
      <c r="AX921" s="125"/>
      <c r="AY921" s="28"/>
    </row>
    <row r="922" spans="45:51">
      <c r="AS922"/>
      <c r="AT922"/>
      <c r="AV922" s="28"/>
      <c r="AW922" s="10"/>
      <c r="AX922" s="125"/>
      <c r="AY922" s="28"/>
    </row>
    <row r="923" spans="45:51">
      <c r="AS923"/>
      <c r="AT923"/>
      <c r="AV923" s="28"/>
      <c r="AW923" s="10"/>
      <c r="AX923" s="125"/>
      <c r="AY923" s="28"/>
    </row>
    <row r="924" spans="45:51">
      <c r="AS924"/>
      <c r="AT924"/>
      <c r="AV924" s="28"/>
      <c r="AW924" s="10"/>
      <c r="AX924" s="125"/>
      <c r="AY924" s="28"/>
    </row>
    <row r="925" spans="45:51">
      <c r="AS925"/>
      <c r="AT925"/>
      <c r="AV925" s="28"/>
      <c r="AW925" s="10"/>
      <c r="AX925" s="125"/>
      <c r="AY925" s="28"/>
    </row>
    <row r="926" spans="45:51">
      <c r="AS926"/>
      <c r="AT926"/>
      <c r="AV926" s="28"/>
      <c r="AW926" s="10"/>
      <c r="AX926" s="125"/>
      <c r="AY926" s="28"/>
    </row>
    <row r="927" spans="45:51">
      <c r="AS927"/>
      <c r="AT927"/>
      <c r="AV927" s="28"/>
      <c r="AW927" s="10"/>
      <c r="AX927" s="125"/>
      <c r="AY927" s="28"/>
    </row>
    <row r="928" spans="45:51">
      <c r="AS928"/>
      <c r="AT928"/>
      <c r="AV928" s="28"/>
      <c r="AW928" s="10"/>
      <c r="AX928" s="125"/>
      <c r="AY928" s="28"/>
    </row>
    <row r="929" spans="45:51">
      <c r="AS929"/>
      <c r="AT929"/>
      <c r="AV929" s="28"/>
      <c r="AW929" s="10"/>
      <c r="AX929" s="125"/>
      <c r="AY929" s="28"/>
    </row>
    <row r="930" spans="45:51">
      <c r="AS930"/>
      <c r="AT930"/>
      <c r="AV930" s="28"/>
      <c r="AW930" s="10"/>
      <c r="AX930" s="125"/>
      <c r="AY930" s="28"/>
    </row>
    <row r="931" spans="45:51">
      <c r="AS931"/>
      <c r="AT931"/>
      <c r="AV931" s="28"/>
      <c r="AW931" s="10"/>
      <c r="AX931" s="125"/>
      <c r="AY931" s="28"/>
    </row>
    <row r="932" spans="45:51">
      <c r="AS932"/>
      <c r="AT932"/>
      <c r="AV932" s="28"/>
      <c r="AW932" s="10"/>
      <c r="AX932" s="125"/>
      <c r="AY932" s="28"/>
    </row>
    <row r="933" spans="45:51">
      <c r="AS933"/>
      <c r="AT933"/>
      <c r="AV933" s="28"/>
      <c r="AW933" s="10"/>
      <c r="AX933" s="125"/>
      <c r="AY933" s="28"/>
    </row>
    <row r="934" spans="45:51">
      <c r="AS934"/>
      <c r="AT934"/>
      <c r="AV934" s="28"/>
      <c r="AW934" s="10"/>
      <c r="AX934" s="125"/>
      <c r="AY934" s="28"/>
    </row>
    <row r="935" spans="45:51">
      <c r="AS935"/>
      <c r="AT935"/>
      <c r="AV935" s="28"/>
      <c r="AW935" s="10"/>
      <c r="AX935" s="125"/>
      <c r="AY935" s="28"/>
    </row>
    <row r="936" spans="45:51">
      <c r="AS936"/>
      <c r="AT936"/>
      <c r="AV936" s="28"/>
      <c r="AW936" s="10"/>
      <c r="AX936" s="125"/>
      <c r="AY936" s="28"/>
    </row>
    <row r="937" spans="45:51">
      <c r="AS937"/>
      <c r="AT937"/>
      <c r="AV937" s="28"/>
      <c r="AW937" s="10"/>
      <c r="AX937" s="125"/>
      <c r="AY937" s="28"/>
    </row>
    <row r="938" spans="45:51">
      <c r="AS938"/>
      <c r="AT938"/>
      <c r="AV938" s="28"/>
      <c r="AW938" s="10"/>
      <c r="AX938" s="125"/>
      <c r="AY938" s="28"/>
    </row>
    <row r="939" spans="45:51">
      <c r="AS939"/>
      <c r="AT939"/>
      <c r="AV939" s="28"/>
      <c r="AW939" s="10"/>
      <c r="AX939" s="125"/>
      <c r="AY939" s="28"/>
    </row>
    <row r="940" spans="45:51">
      <c r="AS940"/>
      <c r="AT940"/>
      <c r="AV940" s="28"/>
      <c r="AW940" s="10"/>
      <c r="AX940" s="125"/>
      <c r="AY940" s="28"/>
    </row>
    <row r="941" spans="45:51">
      <c r="AS941"/>
      <c r="AT941"/>
      <c r="AV941" s="28"/>
      <c r="AW941" s="10"/>
      <c r="AX941" s="125"/>
      <c r="AY941" s="28"/>
    </row>
    <row r="942" spans="45:51">
      <c r="AS942"/>
      <c r="AT942"/>
      <c r="AV942" s="28"/>
      <c r="AW942" s="10"/>
      <c r="AX942" s="125"/>
      <c r="AY942" s="28"/>
    </row>
    <row r="943" spans="45:51">
      <c r="AS943"/>
      <c r="AT943"/>
      <c r="AV943" s="28"/>
      <c r="AW943" s="10"/>
      <c r="AX943" s="125"/>
      <c r="AY943" s="28"/>
    </row>
    <row r="944" spans="45:51">
      <c r="AS944"/>
      <c r="AT944"/>
      <c r="AV944" s="28"/>
      <c r="AW944" s="10"/>
      <c r="AX944" s="125"/>
      <c r="AY944" s="28"/>
    </row>
    <row r="945" spans="45:51">
      <c r="AS945"/>
      <c r="AT945"/>
      <c r="AV945" s="28"/>
      <c r="AW945" s="10"/>
      <c r="AX945" s="125"/>
      <c r="AY945" s="28"/>
    </row>
    <row r="946" spans="45:51">
      <c r="AS946"/>
      <c r="AT946"/>
      <c r="AV946" s="28"/>
      <c r="AW946" s="10"/>
      <c r="AX946" s="125"/>
      <c r="AY946" s="28"/>
    </row>
    <row r="947" spans="45:51">
      <c r="AS947"/>
      <c r="AT947"/>
      <c r="AV947" s="28"/>
      <c r="AW947" s="10"/>
      <c r="AX947" s="125"/>
      <c r="AY947" s="28"/>
    </row>
    <row r="948" spans="45:51">
      <c r="AS948"/>
      <c r="AT948"/>
      <c r="AV948" s="28"/>
      <c r="AW948" s="10"/>
      <c r="AX948" s="125"/>
      <c r="AY948" s="28"/>
    </row>
    <row r="949" spans="45:51">
      <c r="AS949"/>
      <c r="AT949"/>
      <c r="AV949" s="28"/>
      <c r="AW949" s="10"/>
      <c r="AX949" s="125"/>
      <c r="AY949" s="28"/>
    </row>
    <row r="950" spans="45:51">
      <c r="AS950"/>
      <c r="AT950"/>
      <c r="AV950" s="28"/>
      <c r="AW950" s="10"/>
      <c r="AX950" s="125"/>
      <c r="AY950" s="28"/>
    </row>
    <row r="951" spans="45:51">
      <c r="AS951"/>
      <c r="AT951"/>
      <c r="AV951" s="28"/>
      <c r="AW951" s="10"/>
      <c r="AX951" s="125"/>
      <c r="AY951" s="28"/>
    </row>
    <row r="952" spans="45:51">
      <c r="AS952"/>
      <c r="AT952"/>
      <c r="AV952" s="28"/>
      <c r="AW952" s="10"/>
      <c r="AX952" s="125"/>
      <c r="AY952" s="28"/>
    </row>
    <row r="953" spans="45:51">
      <c r="AS953"/>
      <c r="AT953"/>
      <c r="AV953" s="28"/>
      <c r="AW953" s="10"/>
      <c r="AX953" s="125"/>
      <c r="AY953" s="28"/>
    </row>
    <row r="954" spans="45:51">
      <c r="AS954"/>
      <c r="AT954"/>
      <c r="AV954" s="28"/>
      <c r="AW954" s="10"/>
      <c r="AX954" s="125"/>
      <c r="AY954" s="28"/>
    </row>
    <row r="955" spans="45:51">
      <c r="AS955"/>
      <c r="AT955"/>
      <c r="AV955" s="28"/>
      <c r="AW955" s="10"/>
      <c r="AX955" s="125"/>
      <c r="AY955" s="28"/>
    </row>
    <row r="956" spans="45:51">
      <c r="AS956"/>
      <c r="AT956"/>
      <c r="AV956" s="28"/>
      <c r="AW956" s="10"/>
      <c r="AX956" s="125"/>
      <c r="AY956" s="28"/>
    </row>
    <row r="957" spans="45:51">
      <c r="AS957"/>
      <c r="AT957"/>
      <c r="AV957" s="28"/>
      <c r="AW957" s="10"/>
      <c r="AX957" s="125"/>
      <c r="AY957" s="28"/>
    </row>
    <row r="958" spans="45:51">
      <c r="AS958"/>
      <c r="AT958"/>
      <c r="AV958" s="28"/>
      <c r="AW958" s="10"/>
      <c r="AX958" s="125"/>
      <c r="AY958" s="28"/>
    </row>
    <row r="959" spans="45:51">
      <c r="AS959"/>
      <c r="AT959"/>
      <c r="AV959" s="28"/>
      <c r="AW959" s="10"/>
      <c r="AX959" s="125"/>
      <c r="AY959" s="28"/>
    </row>
    <row r="960" spans="45:51">
      <c r="AS960"/>
      <c r="AT960"/>
      <c r="AV960" s="28"/>
      <c r="AW960" s="10"/>
      <c r="AX960" s="125"/>
      <c r="AY960" s="28"/>
    </row>
    <row r="961" spans="45:51">
      <c r="AS961"/>
      <c r="AT961"/>
      <c r="AV961" s="28"/>
      <c r="AW961" s="10"/>
      <c r="AX961" s="125"/>
      <c r="AY961" s="28"/>
    </row>
    <row r="962" spans="45:51">
      <c r="AS962"/>
      <c r="AT962"/>
      <c r="AV962" s="28"/>
      <c r="AW962" s="10"/>
      <c r="AX962" s="125"/>
      <c r="AY962" s="28"/>
    </row>
    <row r="963" spans="45:51">
      <c r="AS963"/>
      <c r="AT963"/>
      <c r="AV963" s="28"/>
      <c r="AW963" s="10"/>
      <c r="AX963" s="125"/>
      <c r="AY963" s="28"/>
    </row>
    <row r="964" spans="45:51">
      <c r="AS964"/>
      <c r="AT964"/>
      <c r="AV964" s="28"/>
      <c r="AW964" s="10"/>
      <c r="AX964" s="125"/>
      <c r="AY964" s="28"/>
    </row>
    <row r="965" spans="45:51">
      <c r="AS965"/>
      <c r="AT965"/>
      <c r="AV965" s="28"/>
      <c r="AW965" s="10"/>
      <c r="AX965" s="125"/>
      <c r="AY965" s="28"/>
    </row>
    <row r="966" spans="45:51">
      <c r="AS966"/>
      <c r="AT966"/>
      <c r="AV966" s="28"/>
      <c r="AW966" s="10"/>
      <c r="AX966" s="125"/>
      <c r="AY966" s="28"/>
    </row>
    <row r="967" spans="45:51">
      <c r="AS967"/>
      <c r="AT967"/>
      <c r="AV967" s="28"/>
      <c r="AW967" s="10"/>
      <c r="AX967" s="125"/>
      <c r="AY967" s="28"/>
    </row>
    <row r="968" spans="45:51">
      <c r="AS968"/>
      <c r="AT968"/>
      <c r="AV968" s="28"/>
      <c r="AW968" s="10"/>
      <c r="AX968" s="125"/>
      <c r="AY968" s="28"/>
    </row>
    <row r="969" spans="45:51">
      <c r="AS969"/>
      <c r="AT969"/>
      <c r="AV969" s="28"/>
      <c r="AW969" s="10"/>
      <c r="AX969" s="125"/>
      <c r="AY969" s="28"/>
    </row>
    <row r="970" spans="45:51">
      <c r="AS970"/>
      <c r="AT970"/>
      <c r="AV970" s="28"/>
      <c r="AW970" s="10"/>
      <c r="AX970" s="125"/>
      <c r="AY970" s="28"/>
    </row>
    <row r="971" spans="45:51">
      <c r="AS971"/>
      <c r="AT971"/>
      <c r="AV971" s="28"/>
      <c r="AW971" s="10"/>
      <c r="AX971" s="125"/>
      <c r="AY971" s="28"/>
    </row>
    <row r="972" spans="45:51">
      <c r="AS972"/>
      <c r="AT972"/>
      <c r="AV972" s="28"/>
      <c r="AW972" s="10"/>
      <c r="AX972" s="125"/>
      <c r="AY972" s="28"/>
    </row>
    <row r="973" spans="45:51">
      <c r="AS973"/>
      <c r="AT973"/>
      <c r="AV973" s="28"/>
      <c r="AW973" s="10"/>
      <c r="AX973" s="125"/>
      <c r="AY973" s="28"/>
    </row>
    <row r="974" spans="45:51">
      <c r="AS974"/>
      <c r="AT974"/>
      <c r="AV974" s="28"/>
      <c r="AW974" s="10"/>
      <c r="AX974" s="125"/>
      <c r="AY974" s="28"/>
    </row>
    <row r="975" spans="45:51">
      <c r="AS975"/>
      <c r="AT975"/>
      <c r="AV975" s="28"/>
      <c r="AW975" s="10"/>
      <c r="AX975" s="125"/>
      <c r="AY975" s="28"/>
    </row>
    <row r="976" spans="45:51">
      <c r="AS976"/>
      <c r="AT976"/>
      <c r="AV976" s="28"/>
      <c r="AW976" s="10"/>
      <c r="AX976" s="125"/>
      <c r="AY976" s="28"/>
    </row>
    <row r="977" spans="45:51">
      <c r="AS977"/>
      <c r="AT977"/>
      <c r="AV977" s="28"/>
      <c r="AW977" s="10"/>
      <c r="AX977" s="125"/>
      <c r="AY977" s="28"/>
    </row>
    <row r="978" spans="45:51">
      <c r="AS978"/>
      <c r="AT978"/>
      <c r="AV978" s="28"/>
      <c r="AW978" s="10"/>
      <c r="AX978" s="125"/>
      <c r="AY978" s="28"/>
    </row>
    <row r="979" spans="45:51">
      <c r="AS979"/>
      <c r="AT979"/>
      <c r="AV979" s="28"/>
      <c r="AW979" s="10"/>
      <c r="AX979" s="125"/>
      <c r="AY979" s="28"/>
    </row>
    <row r="980" spans="45:51">
      <c r="AS980"/>
      <c r="AT980"/>
      <c r="AV980" s="28"/>
      <c r="AW980" s="10"/>
      <c r="AX980" s="125"/>
      <c r="AY980" s="28"/>
    </row>
    <row r="981" spans="45:51">
      <c r="AS981"/>
      <c r="AT981"/>
      <c r="AV981" s="28"/>
      <c r="AW981" s="10"/>
      <c r="AX981" s="125"/>
      <c r="AY981" s="28"/>
    </row>
    <row r="982" spans="45:51">
      <c r="AS982"/>
      <c r="AT982"/>
      <c r="AV982" s="28"/>
      <c r="AW982" s="10"/>
      <c r="AX982" s="125"/>
      <c r="AY982" s="28"/>
    </row>
    <row r="983" spans="45:51">
      <c r="AS983"/>
      <c r="AT983"/>
      <c r="AV983" s="28"/>
      <c r="AW983" s="10"/>
      <c r="AX983" s="125"/>
      <c r="AY983" s="28"/>
    </row>
    <row r="984" spans="45:51">
      <c r="AS984"/>
      <c r="AT984"/>
      <c r="AV984" s="28"/>
      <c r="AW984" s="10"/>
      <c r="AX984" s="125"/>
      <c r="AY984" s="28"/>
    </row>
    <row r="985" spans="45:51">
      <c r="AS985"/>
      <c r="AT985"/>
      <c r="AV985" s="28"/>
      <c r="AW985" s="10"/>
      <c r="AX985" s="125"/>
      <c r="AY985" s="28"/>
    </row>
    <row r="986" spans="45:51">
      <c r="AS986"/>
      <c r="AT986"/>
      <c r="AV986" s="28"/>
      <c r="AW986" s="10"/>
      <c r="AX986" s="125"/>
      <c r="AY986" s="28"/>
    </row>
    <row r="987" spans="45:51">
      <c r="AS987"/>
      <c r="AT987"/>
      <c r="AV987" s="28"/>
      <c r="AW987" s="10"/>
      <c r="AX987" s="125"/>
      <c r="AY987" s="28"/>
    </row>
    <row r="988" spans="45:51">
      <c r="AS988"/>
      <c r="AT988"/>
      <c r="AV988" s="28"/>
      <c r="AW988" s="10"/>
      <c r="AX988" s="125"/>
      <c r="AY988" s="28"/>
    </row>
    <row r="989" spans="45:51">
      <c r="AS989"/>
      <c r="AT989"/>
      <c r="AV989" s="28"/>
      <c r="AW989" s="10"/>
      <c r="AX989" s="125"/>
      <c r="AY989" s="28"/>
    </row>
    <row r="990" spans="45:51">
      <c r="AS990"/>
      <c r="AT990"/>
      <c r="AV990" s="28"/>
      <c r="AW990" s="10"/>
      <c r="AX990" s="125"/>
      <c r="AY990" s="28"/>
    </row>
    <row r="991" spans="45:51">
      <c r="AS991"/>
      <c r="AT991"/>
      <c r="AV991" s="28"/>
      <c r="AW991" s="10"/>
      <c r="AX991" s="125"/>
      <c r="AY991" s="28"/>
    </row>
    <row r="992" spans="45:51">
      <c r="AS992"/>
      <c r="AT992"/>
      <c r="AV992" s="28"/>
      <c r="AW992" s="10"/>
      <c r="AX992" s="125"/>
      <c r="AY992" s="28"/>
    </row>
    <row r="993" spans="45:51">
      <c r="AS993"/>
      <c r="AT993"/>
      <c r="AV993" s="28"/>
      <c r="AW993" s="10"/>
      <c r="AX993" s="125"/>
      <c r="AY993" s="28"/>
    </row>
    <row r="994" spans="45:51">
      <c r="AS994"/>
      <c r="AT994"/>
      <c r="AV994" s="28"/>
      <c r="AW994" s="10"/>
      <c r="AX994" s="125"/>
      <c r="AY994" s="28"/>
    </row>
    <row r="995" spans="45:51">
      <c r="AS995"/>
      <c r="AT995"/>
      <c r="AV995" s="28"/>
      <c r="AW995" s="10"/>
      <c r="AX995" s="125"/>
      <c r="AY995" s="28"/>
    </row>
    <row r="996" spans="45:51">
      <c r="AS996"/>
      <c r="AT996"/>
      <c r="AV996" s="28"/>
      <c r="AW996" s="10"/>
      <c r="AX996" s="125"/>
      <c r="AY996" s="28"/>
    </row>
    <row r="997" spans="45:51">
      <c r="AS997"/>
      <c r="AT997"/>
      <c r="AV997" s="28"/>
      <c r="AW997" s="10"/>
      <c r="AX997" s="125"/>
      <c r="AY997" s="28"/>
    </row>
    <row r="998" spans="45:51">
      <c r="AS998"/>
      <c r="AT998"/>
      <c r="AV998" s="28"/>
      <c r="AW998" s="10"/>
      <c r="AX998" s="125"/>
      <c r="AY998" s="28"/>
    </row>
    <row r="999" spans="45:51">
      <c r="AS999"/>
      <c r="AT999"/>
      <c r="AV999" s="28"/>
      <c r="AW999" s="10"/>
      <c r="AX999" s="125"/>
      <c r="AY999" s="28"/>
    </row>
    <row r="1000" spans="45:51">
      <c r="AS1000"/>
      <c r="AT1000"/>
      <c r="AV1000" s="28"/>
      <c r="AW1000" s="10"/>
      <c r="AX1000" s="125"/>
      <c r="AY1000" s="28"/>
    </row>
    <row r="1001" spans="45:51">
      <c r="AS1001"/>
      <c r="AT1001"/>
      <c r="AV1001" s="28"/>
      <c r="AW1001" s="10"/>
      <c r="AX1001" s="125"/>
      <c r="AY1001" s="28"/>
    </row>
    <row r="1002" spans="45:51">
      <c r="AS1002"/>
      <c r="AT1002"/>
      <c r="AV1002" s="28"/>
      <c r="AW1002" s="10"/>
      <c r="AX1002" s="125"/>
      <c r="AY1002" s="28"/>
    </row>
    <row r="1003" spans="45:51">
      <c r="AS1003"/>
      <c r="AT1003"/>
      <c r="AV1003" s="28"/>
      <c r="AW1003" s="10"/>
      <c r="AX1003" s="125"/>
      <c r="AY1003" s="28"/>
    </row>
    <row r="1004" spans="45:51">
      <c r="AS1004"/>
      <c r="AT1004"/>
      <c r="AV1004" s="28"/>
      <c r="AW1004" s="10"/>
      <c r="AX1004" s="125"/>
      <c r="AY1004" s="28"/>
    </row>
    <row r="1005" spans="45:51">
      <c r="AS1005"/>
      <c r="AT1005"/>
      <c r="AV1005" s="28"/>
      <c r="AW1005" s="10"/>
      <c r="AX1005" s="125"/>
      <c r="AY1005" s="28"/>
    </row>
    <row r="1006" spans="45:51">
      <c r="AS1006"/>
      <c r="AT1006"/>
      <c r="AV1006" s="28"/>
      <c r="AW1006" s="10"/>
      <c r="AX1006" s="125"/>
      <c r="AY1006" s="28"/>
    </row>
    <row r="1007" spans="45:51">
      <c r="AS1007"/>
      <c r="AT1007"/>
      <c r="AV1007" s="28"/>
      <c r="AW1007" s="10"/>
      <c r="AX1007" s="125"/>
      <c r="AY1007" s="28"/>
    </row>
    <row r="1008" spans="45:51">
      <c r="AS1008"/>
      <c r="AT1008"/>
      <c r="AV1008" s="28"/>
      <c r="AW1008" s="10"/>
      <c r="AX1008" s="125"/>
      <c r="AY1008" s="28"/>
    </row>
    <row r="1009" spans="45:51">
      <c r="AS1009"/>
      <c r="AT1009"/>
      <c r="AV1009" s="28"/>
      <c r="AW1009" s="10"/>
      <c r="AX1009" s="125"/>
      <c r="AY1009" s="28"/>
    </row>
    <row r="1010" spans="45:51">
      <c r="AS1010"/>
      <c r="AT1010"/>
      <c r="AV1010" s="28"/>
      <c r="AW1010" s="10"/>
      <c r="AX1010" s="125"/>
      <c r="AY1010" s="28"/>
    </row>
    <row r="1011" spans="45:51">
      <c r="AS1011"/>
      <c r="AT1011"/>
      <c r="AV1011" s="28"/>
      <c r="AW1011" s="10"/>
      <c r="AX1011" s="125"/>
      <c r="AY1011" s="28"/>
    </row>
    <row r="1012" spans="45:51">
      <c r="AS1012"/>
      <c r="AT1012"/>
      <c r="AV1012" s="28"/>
      <c r="AW1012" s="10"/>
      <c r="AX1012" s="125"/>
      <c r="AY1012" s="28"/>
    </row>
    <row r="1013" spans="45:51">
      <c r="AS1013"/>
      <c r="AT1013"/>
      <c r="AV1013" s="28"/>
      <c r="AW1013" s="10"/>
      <c r="AX1013" s="125"/>
      <c r="AY1013" s="28"/>
    </row>
    <row r="1014" spans="45:51">
      <c r="AS1014"/>
      <c r="AT1014"/>
      <c r="AV1014" s="28"/>
      <c r="AW1014" s="10"/>
      <c r="AX1014" s="125"/>
      <c r="AY1014" s="28"/>
    </row>
    <row r="1015" spans="45:51">
      <c r="AS1015"/>
      <c r="AT1015"/>
      <c r="AV1015" s="28"/>
      <c r="AW1015" s="10"/>
      <c r="AX1015" s="125"/>
      <c r="AY1015" s="28"/>
    </row>
    <row r="1016" spans="45:51">
      <c r="AS1016"/>
      <c r="AT1016"/>
      <c r="AV1016" s="28"/>
      <c r="AW1016" s="10"/>
      <c r="AX1016" s="125"/>
      <c r="AY1016" s="28"/>
    </row>
    <row r="1017" spans="45:51">
      <c r="AS1017"/>
      <c r="AT1017"/>
      <c r="AV1017" s="28"/>
      <c r="AW1017" s="10"/>
      <c r="AX1017" s="125"/>
      <c r="AY1017" s="28"/>
    </row>
    <row r="1018" spans="45:51">
      <c r="AS1018"/>
      <c r="AT1018"/>
      <c r="AV1018" s="28"/>
      <c r="AW1018" s="10"/>
      <c r="AX1018" s="125"/>
      <c r="AY1018" s="28"/>
    </row>
    <row r="1019" spans="45:51">
      <c r="AS1019"/>
      <c r="AT1019"/>
      <c r="AV1019" s="28"/>
      <c r="AW1019" s="10"/>
      <c r="AX1019" s="125"/>
      <c r="AY1019" s="28"/>
    </row>
    <row r="1020" spans="45:51">
      <c r="AS1020"/>
      <c r="AT1020"/>
      <c r="AV1020" s="28"/>
      <c r="AW1020" s="10"/>
      <c r="AX1020" s="125"/>
      <c r="AY1020" s="28"/>
    </row>
    <row r="1021" spans="45:51">
      <c r="AS1021"/>
      <c r="AT1021"/>
      <c r="AV1021" s="28"/>
      <c r="AW1021" s="10"/>
      <c r="AX1021" s="125"/>
      <c r="AY1021" s="28"/>
    </row>
    <row r="1022" spans="45:51">
      <c r="AS1022"/>
      <c r="AT1022"/>
      <c r="AV1022" s="28"/>
      <c r="AW1022" s="10"/>
      <c r="AX1022" s="125"/>
      <c r="AY1022" s="28"/>
    </row>
    <row r="1023" spans="45:51">
      <c r="AS1023"/>
      <c r="AT1023"/>
      <c r="AV1023" s="28"/>
      <c r="AW1023" s="10"/>
      <c r="AX1023" s="125"/>
      <c r="AY1023" s="28"/>
    </row>
    <row r="1024" spans="45:51">
      <c r="AS1024"/>
      <c r="AT1024"/>
      <c r="AV1024" s="28"/>
      <c r="AW1024" s="10"/>
      <c r="AX1024" s="125"/>
      <c r="AY1024" s="28"/>
    </row>
    <row r="1025" spans="45:51">
      <c r="AS1025"/>
      <c r="AT1025"/>
      <c r="AV1025" s="28"/>
      <c r="AW1025" s="10"/>
      <c r="AX1025" s="125"/>
      <c r="AY1025" s="28"/>
    </row>
    <row r="1026" spans="45:51">
      <c r="AS1026"/>
      <c r="AT1026"/>
      <c r="AV1026" s="28"/>
      <c r="AW1026" s="10"/>
      <c r="AX1026" s="125"/>
      <c r="AY1026" s="28"/>
    </row>
    <row r="1027" spans="45:51">
      <c r="AS1027"/>
      <c r="AT1027"/>
      <c r="AV1027" s="28"/>
      <c r="AW1027" s="10"/>
      <c r="AX1027" s="125"/>
      <c r="AY1027" s="28"/>
    </row>
    <row r="1028" spans="45:51">
      <c r="AS1028"/>
      <c r="AT1028"/>
      <c r="AV1028" s="28"/>
      <c r="AW1028" s="10"/>
      <c r="AX1028" s="125"/>
      <c r="AY1028" s="28"/>
    </row>
    <row r="1029" spans="45:51">
      <c r="AS1029"/>
      <c r="AT1029"/>
      <c r="AV1029" s="28"/>
      <c r="AW1029" s="10"/>
      <c r="AX1029" s="125"/>
      <c r="AY1029" s="28"/>
    </row>
    <row r="1030" spans="45:51">
      <c r="AS1030"/>
      <c r="AT1030"/>
      <c r="AV1030" s="28"/>
      <c r="AW1030" s="10"/>
      <c r="AX1030" s="125"/>
      <c r="AY1030" s="28"/>
    </row>
    <row r="1031" spans="45:51">
      <c r="AS1031"/>
      <c r="AT1031"/>
      <c r="AV1031" s="28"/>
      <c r="AW1031" s="10"/>
      <c r="AX1031" s="125"/>
      <c r="AY1031" s="28"/>
    </row>
    <row r="1032" spans="45:51">
      <c r="AS1032"/>
      <c r="AT1032"/>
      <c r="AV1032" s="28"/>
      <c r="AW1032" s="10"/>
      <c r="AX1032" s="125"/>
      <c r="AY1032" s="28"/>
    </row>
    <row r="1033" spans="45:51">
      <c r="AS1033"/>
      <c r="AT1033"/>
      <c r="AV1033" s="28"/>
      <c r="AW1033" s="10"/>
      <c r="AX1033" s="125"/>
      <c r="AY1033" s="28"/>
    </row>
    <row r="1034" spans="45:51">
      <c r="AS1034"/>
      <c r="AT1034"/>
      <c r="AV1034" s="28"/>
      <c r="AW1034" s="10"/>
      <c r="AX1034" s="125"/>
      <c r="AY1034" s="28"/>
    </row>
    <row r="1035" spans="45:51">
      <c r="AS1035"/>
      <c r="AT1035"/>
      <c r="AV1035" s="28"/>
      <c r="AW1035" s="10"/>
      <c r="AX1035" s="125"/>
      <c r="AY1035" s="28"/>
    </row>
    <row r="1036" spans="45:51">
      <c r="AS1036"/>
      <c r="AT1036"/>
      <c r="AV1036" s="28"/>
      <c r="AW1036" s="10"/>
      <c r="AX1036" s="125"/>
      <c r="AY1036" s="28"/>
    </row>
    <row r="1037" spans="45:51">
      <c r="AS1037"/>
      <c r="AT1037"/>
      <c r="AV1037" s="28"/>
      <c r="AW1037" s="10"/>
      <c r="AX1037" s="125"/>
      <c r="AY1037" s="28"/>
    </row>
    <row r="1038" spans="45:51">
      <c r="AS1038"/>
      <c r="AT1038"/>
      <c r="AV1038" s="28"/>
      <c r="AW1038" s="10"/>
      <c r="AX1038" s="125"/>
      <c r="AY1038" s="28"/>
    </row>
    <row r="1039" spans="45:51">
      <c r="AS1039"/>
      <c r="AT1039"/>
      <c r="AV1039" s="28"/>
      <c r="AW1039" s="10"/>
      <c r="AX1039" s="125"/>
      <c r="AY1039" s="28"/>
    </row>
    <row r="1040" spans="45:51">
      <c r="AS1040"/>
      <c r="AT1040"/>
      <c r="AV1040" s="28"/>
      <c r="AW1040" s="10"/>
      <c r="AX1040" s="125"/>
      <c r="AY1040" s="28"/>
    </row>
    <row r="1041" spans="45:51">
      <c r="AS1041"/>
      <c r="AT1041"/>
      <c r="AV1041" s="28"/>
      <c r="AW1041" s="10"/>
      <c r="AX1041" s="125"/>
      <c r="AY1041" s="28"/>
    </row>
    <row r="1042" spans="45:51">
      <c r="AS1042"/>
      <c r="AT1042"/>
      <c r="AV1042" s="28"/>
      <c r="AW1042" s="10"/>
      <c r="AX1042" s="125"/>
      <c r="AY1042" s="28"/>
    </row>
    <row r="1043" spans="45:51">
      <c r="AS1043"/>
      <c r="AT1043"/>
      <c r="AV1043" s="28"/>
      <c r="AW1043" s="10"/>
      <c r="AX1043" s="125"/>
      <c r="AY1043" s="28"/>
    </row>
    <row r="1044" spans="45:51">
      <c r="AS1044"/>
      <c r="AT1044"/>
      <c r="AV1044" s="28"/>
      <c r="AW1044" s="10"/>
      <c r="AX1044" s="125"/>
      <c r="AY1044" s="28"/>
    </row>
    <row r="1045" spans="45:51">
      <c r="AS1045"/>
      <c r="AT1045"/>
      <c r="AV1045" s="28"/>
      <c r="AW1045" s="10"/>
      <c r="AX1045" s="125"/>
      <c r="AY1045" s="28"/>
    </row>
    <row r="1046" spans="45:51">
      <c r="AS1046"/>
      <c r="AT1046"/>
      <c r="AV1046" s="28"/>
      <c r="AW1046" s="10"/>
      <c r="AX1046" s="125"/>
      <c r="AY1046" s="28"/>
    </row>
    <row r="1047" spans="45:51">
      <c r="AS1047"/>
      <c r="AT1047"/>
      <c r="AV1047" s="28"/>
      <c r="AW1047" s="10"/>
      <c r="AX1047" s="125"/>
      <c r="AY1047" s="28"/>
    </row>
    <row r="1048" spans="45:51">
      <c r="AS1048"/>
      <c r="AT1048"/>
      <c r="AV1048" s="28"/>
      <c r="AW1048" s="10"/>
      <c r="AX1048" s="125"/>
      <c r="AY1048" s="28"/>
    </row>
    <row r="1049" spans="45:51">
      <c r="AS1049"/>
      <c r="AT1049"/>
      <c r="AV1049" s="28"/>
      <c r="AW1049" s="10"/>
      <c r="AX1049" s="125"/>
      <c r="AY1049" s="28"/>
    </row>
    <row r="1050" spans="45:51">
      <c r="AS1050"/>
      <c r="AT1050"/>
      <c r="AV1050" s="28"/>
      <c r="AW1050" s="10"/>
      <c r="AX1050" s="125"/>
      <c r="AY1050" s="28"/>
    </row>
    <row r="1051" spans="45:51">
      <c r="AS1051"/>
      <c r="AT1051"/>
      <c r="AV1051" s="28"/>
      <c r="AW1051" s="10"/>
      <c r="AX1051" s="125"/>
      <c r="AY1051" s="28"/>
    </row>
    <row r="1052" spans="45:51">
      <c r="AS1052"/>
      <c r="AT1052"/>
      <c r="AV1052" s="28"/>
      <c r="AW1052" s="10"/>
      <c r="AX1052" s="125"/>
      <c r="AY1052" s="28"/>
    </row>
    <row r="1053" spans="45:51">
      <c r="AS1053"/>
      <c r="AT1053"/>
      <c r="AV1053" s="28"/>
      <c r="AW1053" s="10"/>
      <c r="AX1053" s="125"/>
      <c r="AY1053" s="28"/>
    </row>
    <row r="1054" spans="45:51">
      <c r="AS1054"/>
      <c r="AT1054"/>
      <c r="AV1054" s="28"/>
      <c r="AW1054" s="10"/>
      <c r="AX1054" s="125"/>
      <c r="AY1054" s="28"/>
    </row>
    <row r="1055" spans="45:51">
      <c r="AS1055"/>
      <c r="AT1055"/>
      <c r="AV1055" s="28"/>
      <c r="AW1055" s="10"/>
      <c r="AX1055" s="125"/>
      <c r="AY1055" s="28"/>
    </row>
    <row r="1056" spans="45:51">
      <c r="AS1056"/>
      <c r="AT1056"/>
      <c r="AV1056" s="28"/>
      <c r="AW1056" s="10"/>
      <c r="AX1056" s="125"/>
      <c r="AY1056" s="28"/>
    </row>
    <row r="1057" spans="45:51">
      <c r="AS1057"/>
      <c r="AT1057"/>
      <c r="AV1057" s="28"/>
      <c r="AW1057" s="10"/>
      <c r="AX1057" s="125"/>
      <c r="AY1057" s="28"/>
    </row>
    <row r="1058" spans="45:51">
      <c r="AS1058"/>
      <c r="AT1058"/>
      <c r="AV1058" s="28"/>
      <c r="AW1058" s="10"/>
      <c r="AX1058" s="125"/>
      <c r="AY1058" s="28"/>
    </row>
    <row r="1059" spans="45:51">
      <c r="AS1059"/>
      <c r="AT1059"/>
      <c r="AV1059" s="28"/>
      <c r="AW1059" s="10"/>
      <c r="AX1059" s="125"/>
      <c r="AY1059" s="28"/>
    </row>
    <row r="1060" spans="45:51">
      <c r="AS1060"/>
      <c r="AT1060"/>
      <c r="AV1060" s="28"/>
      <c r="AW1060" s="10"/>
      <c r="AX1060" s="125"/>
      <c r="AY1060" s="28"/>
    </row>
    <row r="1061" spans="45:51">
      <c r="AS1061"/>
      <c r="AT1061"/>
      <c r="AV1061" s="28"/>
      <c r="AW1061" s="10"/>
      <c r="AX1061" s="125"/>
      <c r="AY1061" s="28"/>
    </row>
    <row r="1062" spans="45:51">
      <c r="AS1062"/>
      <c r="AT1062"/>
      <c r="AV1062" s="28"/>
      <c r="AW1062" s="10"/>
      <c r="AX1062" s="125"/>
      <c r="AY1062" s="28"/>
    </row>
    <row r="1063" spans="45:51">
      <c r="AS1063"/>
      <c r="AT1063"/>
      <c r="AV1063" s="28"/>
      <c r="AW1063" s="10"/>
      <c r="AX1063" s="125"/>
      <c r="AY1063" s="28"/>
    </row>
    <row r="1064" spans="45:51">
      <c r="AS1064"/>
      <c r="AT1064"/>
      <c r="AV1064" s="28"/>
      <c r="AW1064" s="10"/>
      <c r="AX1064" s="125"/>
      <c r="AY1064" s="28"/>
    </row>
    <row r="1065" spans="45:51">
      <c r="AS1065"/>
      <c r="AT1065"/>
      <c r="AV1065" s="28"/>
      <c r="AW1065" s="10"/>
      <c r="AX1065" s="125"/>
      <c r="AY1065" s="28"/>
    </row>
    <row r="1066" spans="45:51">
      <c r="AS1066"/>
      <c r="AT1066"/>
      <c r="AV1066" s="28"/>
      <c r="AW1066" s="10"/>
      <c r="AX1066" s="125"/>
      <c r="AY1066" s="28"/>
    </row>
    <row r="1067" spans="45:51">
      <c r="AS1067"/>
      <c r="AT1067"/>
      <c r="AV1067" s="28"/>
      <c r="AW1067" s="10"/>
      <c r="AX1067" s="125"/>
      <c r="AY1067" s="28"/>
    </row>
    <row r="1068" spans="45:51">
      <c r="AS1068"/>
      <c r="AT1068"/>
      <c r="AV1068" s="28"/>
      <c r="AW1068" s="10"/>
      <c r="AX1068" s="125"/>
      <c r="AY1068" s="28"/>
    </row>
    <row r="1069" spans="45:51">
      <c r="AS1069"/>
      <c r="AT1069"/>
      <c r="AV1069" s="28"/>
      <c r="AW1069" s="10"/>
      <c r="AX1069" s="125"/>
      <c r="AY1069" s="28"/>
    </row>
    <row r="1070" spans="45:51">
      <c r="AS1070"/>
      <c r="AT1070"/>
      <c r="AV1070" s="28"/>
      <c r="AW1070" s="10"/>
      <c r="AX1070" s="125"/>
      <c r="AY1070" s="28"/>
    </row>
    <row r="1071" spans="45:51">
      <c r="AS1071"/>
      <c r="AT1071"/>
      <c r="AV1071" s="28"/>
      <c r="AW1071" s="10"/>
      <c r="AX1071" s="125"/>
      <c r="AY1071" s="28"/>
    </row>
    <row r="1072" spans="45:51">
      <c r="AS1072"/>
      <c r="AT1072"/>
      <c r="AV1072" s="28"/>
      <c r="AW1072" s="10"/>
      <c r="AX1072" s="125"/>
      <c r="AY1072" s="28"/>
    </row>
    <row r="1073" spans="45:51">
      <c r="AS1073"/>
      <c r="AT1073"/>
      <c r="AV1073" s="28"/>
      <c r="AW1073" s="10"/>
      <c r="AX1073" s="125"/>
      <c r="AY1073" s="28"/>
    </row>
    <row r="1074" spans="45:51">
      <c r="AS1074"/>
      <c r="AT1074"/>
      <c r="AV1074" s="28"/>
      <c r="AW1074" s="10"/>
      <c r="AX1074" s="125"/>
      <c r="AY1074" s="28"/>
    </row>
    <row r="1075" spans="45:51">
      <c r="AS1075"/>
      <c r="AT1075"/>
      <c r="AV1075" s="28"/>
      <c r="AW1075" s="10"/>
      <c r="AX1075" s="125"/>
      <c r="AY1075" s="28"/>
    </row>
    <row r="1076" spans="45:51">
      <c r="AS1076"/>
      <c r="AT1076"/>
      <c r="AV1076" s="28"/>
      <c r="AW1076" s="10"/>
      <c r="AX1076" s="125"/>
      <c r="AY1076" s="28"/>
    </row>
    <row r="1077" spans="45:51">
      <c r="AS1077"/>
      <c r="AT1077"/>
      <c r="AV1077" s="28"/>
      <c r="AW1077" s="10"/>
      <c r="AX1077" s="125"/>
      <c r="AY1077" s="28"/>
    </row>
    <row r="1078" spans="45:51">
      <c r="AS1078"/>
      <c r="AT1078"/>
      <c r="AV1078" s="28"/>
      <c r="AW1078" s="10"/>
      <c r="AX1078" s="125"/>
      <c r="AY1078" s="28"/>
    </row>
    <row r="1079" spans="45:51">
      <c r="AS1079"/>
      <c r="AT1079"/>
      <c r="AV1079" s="28"/>
      <c r="AW1079" s="10"/>
      <c r="AX1079" s="125"/>
      <c r="AY1079" s="28"/>
    </row>
    <row r="1080" spans="45:51">
      <c r="AS1080"/>
      <c r="AT1080"/>
      <c r="AV1080" s="28"/>
      <c r="AW1080" s="10"/>
      <c r="AX1080" s="125"/>
      <c r="AY1080" s="28"/>
    </row>
    <row r="1081" spans="45:51">
      <c r="AS1081"/>
      <c r="AT1081"/>
      <c r="AV1081" s="28"/>
      <c r="AW1081" s="10"/>
      <c r="AX1081" s="125"/>
      <c r="AY1081" s="28"/>
    </row>
    <row r="1082" spans="45:51">
      <c r="AS1082"/>
      <c r="AT1082"/>
      <c r="AV1082" s="28"/>
      <c r="AW1082" s="10"/>
      <c r="AX1082" s="125"/>
      <c r="AY1082" s="28"/>
    </row>
    <row r="1083" spans="45:51">
      <c r="AS1083"/>
      <c r="AT1083"/>
      <c r="AV1083" s="28"/>
      <c r="AW1083" s="10"/>
      <c r="AX1083" s="125"/>
      <c r="AY1083" s="28"/>
    </row>
    <row r="1084" spans="45:51">
      <c r="AS1084"/>
      <c r="AT1084"/>
      <c r="AV1084" s="28"/>
      <c r="AW1084" s="10"/>
      <c r="AX1084" s="125"/>
      <c r="AY1084" s="28"/>
    </row>
    <row r="1085" spans="45:51">
      <c r="AS1085"/>
      <c r="AT1085"/>
      <c r="AV1085" s="28"/>
      <c r="AW1085" s="10"/>
      <c r="AX1085" s="125"/>
      <c r="AY1085" s="28"/>
    </row>
    <row r="1086" spans="45:51">
      <c r="AS1086"/>
      <c r="AT1086"/>
      <c r="AV1086" s="28"/>
      <c r="AW1086" s="10"/>
      <c r="AX1086" s="125"/>
      <c r="AY1086" s="28"/>
    </row>
    <row r="1087" spans="45:51">
      <c r="AS1087"/>
      <c r="AT1087"/>
      <c r="AV1087" s="28"/>
      <c r="AW1087" s="10"/>
      <c r="AX1087" s="125"/>
      <c r="AY1087" s="28"/>
    </row>
    <row r="1088" spans="45:51">
      <c r="AS1088"/>
      <c r="AT1088"/>
      <c r="AV1088" s="28"/>
      <c r="AW1088" s="10"/>
      <c r="AX1088" s="125"/>
      <c r="AY1088" s="28"/>
    </row>
    <row r="1089" spans="45:51">
      <c r="AS1089"/>
      <c r="AT1089"/>
      <c r="AV1089" s="28"/>
      <c r="AW1089" s="10"/>
      <c r="AX1089" s="125"/>
      <c r="AY1089" s="28"/>
    </row>
    <row r="1090" spans="45:51">
      <c r="AS1090"/>
      <c r="AT1090"/>
      <c r="AV1090" s="28"/>
      <c r="AW1090" s="10"/>
      <c r="AX1090" s="125"/>
      <c r="AY1090" s="28"/>
    </row>
    <row r="1091" spans="45:51">
      <c r="AS1091"/>
      <c r="AT1091"/>
      <c r="AV1091" s="28"/>
      <c r="AW1091" s="10"/>
      <c r="AX1091" s="125"/>
      <c r="AY1091" s="28"/>
    </row>
    <row r="1092" spans="45:51">
      <c r="AS1092"/>
      <c r="AT1092"/>
      <c r="AV1092" s="28"/>
      <c r="AW1092" s="10"/>
      <c r="AX1092" s="125"/>
      <c r="AY1092" s="28"/>
    </row>
    <row r="1093" spans="45:51">
      <c r="AS1093"/>
      <c r="AT1093"/>
      <c r="AV1093" s="28"/>
      <c r="AW1093" s="10"/>
      <c r="AX1093" s="125"/>
      <c r="AY1093" s="28"/>
    </row>
    <row r="1094" spans="45:51">
      <c r="AS1094"/>
      <c r="AT1094"/>
      <c r="AV1094" s="28"/>
      <c r="AW1094" s="10"/>
      <c r="AX1094" s="125"/>
      <c r="AY1094" s="28"/>
    </row>
    <row r="1095" spans="45:51">
      <c r="AS1095"/>
      <c r="AT1095"/>
      <c r="AV1095" s="28"/>
      <c r="AW1095" s="10"/>
      <c r="AX1095" s="125"/>
      <c r="AY1095" s="28"/>
    </row>
    <row r="1096" spans="45:51">
      <c r="AS1096"/>
      <c r="AT1096"/>
      <c r="AV1096" s="28"/>
      <c r="AW1096" s="10"/>
      <c r="AX1096" s="125"/>
      <c r="AY1096" s="28"/>
    </row>
    <row r="1097" spans="45:51">
      <c r="AS1097"/>
      <c r="AT1097"/>
      <c r="AV1097" s="28"/>
      <c r="AW1097" s="10"/>
      <c r="AX1097" s="125"/>
      <c r="AY1097" s="28"/>
    </row>
    <row r="1098" spans="45:51">
      <c r="AS1098"/>
      <c r="AT1098"/>
      <c r="AV1098" s="28"/>
      <c r="AW1098" s="10"/>
      <c r="AX1098" s="125"/>
      <c r="AY1098" s="28"/>
    </row>
    <row r="1099" spans="45:51">
      <c r="AS1099"/>
      <c r="AT1099"/>
      <c r="AV1099" s="28"/>
      <c r="AW1099" s="10"/>
      <c r="AX1099" s="125"/>
      <c r="AY1099" s="28"/>
    </row>
    <row r="1100" spans="45:51">
      <c r="AS1100"/>
      <c r="AT1100"/>
      <c r="AV1100" s="28"/>
      <c r="AW1100" s="10"/>
      <c r="AX1100" s="125"/>
      <c r="AY1100" s="28"/>
    </row>
    <row r="1101" spans="45:51">
      <c r="AS1101"/>
      <c r="AT1101"/>
      <c r="AV1101" s="28"/>
      <c r="AW1101" s="10"/>
      <c r="AX1101" s="125"/>
      <c r="AY1101" s="28"/>
    </row>
    <row r="1102" spans="45:51">
      <c r="AS1102"/>
      <c r="AT1102"/>
      <c r="AV1102" s="28"/>
      <c r="AW1102" s="10"/>
      <c r="AX1102" s="125"/>
      <c r="AY1102" s="28"/>
    </row>
    <row r="1103" spans="45:51">
      <c r="AS1103"/>
      <c r="AT1103"/>
      <c r="AV1103" s="28"/>
      <c r="AW1103" s="10"/>
      <c r="AX1103" s="125"/>
      <c r="AY1103" s="28"/>
    </row>
    <row r="1104" spans="45:51">
      <c r="AS1104"/>
      <c r="AT1104"/>
      <c r="AV1104" s="28"/>
      <c r="AW1104" s="10"/>
      <c r="AX1104" s="125"/>
      <c r="AY1104" s="28"/>
    </row>
    <row r="1105" spans="45:51">
      <c r="AS1105"/>
      <c r="AT1105"/>
      <c r="AV1105" s="28"/>
      <c r="AW1105" s="10"/>
      <c r="AX1105" s="125"/>
      <c r="AY1105" s="28"/>
    </row>
    <row r="1106" spans="45:51">
      <c r="AS1106"/>
      <c r="AT1106"/>
      <c r="AV1106" s="28"/>
      <c r="AW1106" s="10"/>
      <c r="AX1106" s="125"/>
      <c r="AY1106" s="28"/>
    </row>
    <row r="1107" spans="45:51">
      <c r="AS1107"/>
      <c r="AT1107"/>
      <c r="AV1107" s="28"/>
      <c r="AW1107" s="10"/>
      <c r="AX1107" s="125"/>
      <c r="AY1107" s="28"/>
    </row>
    <row r="1108" spans="45:51">
      <c r="AS1108"/>
      <c r="AT1108"/>
      <c r="AV1108" s="28"/>
      <c r="AW1108" s="10"/>
      <c r="AX1108" s="125"/>
      <c r="AY1108" s="28"/>
    </row>
    <row r="1109" spans="45:51">
      <c r="AS1109"/>
      <c r="AT1109"/>
      <c r="AV1109" s="28"/>
      <c r="AW1109" s="10"/>
      <c r="AX1109" s="125"/>
      <c r="AY1109" s="28"/>
    </row>
    <row r="1110" spans="45:51">
      <c r="AS1110"/>
      <c r="AT1110"/>
      <c r="AV1110" s="28"/>
      <c r="AW1110" s="10"/>
      <c r="AX1110" s="125"/>
      <c r="AY1110" s="28"/>
    </row>
    <row r="1111" spans="45:51">
      <c r="AS1111"/>
      <c r="AT1111"/>
      <c r="AV1111" s="28"/>
      <c r="AW1111" s="10"/>
      <c r="AX1111" s="125"/>
      <c r="AY1111" s="28"/>
    </row>
    <row r="1112" spans="45:51">
      <c r="AS1112"/>
      <c r="AT1112"/>
      <c r="AV1112" s="28"/>
      <c r="AW1112" s="10"/>
      <c r="AX1112" s="125"/>
      <c r="AY1112" s="28"/>
    </row>
    <row r="1113" spans="45:51">
      <c r="AS1113"/>
      <c r="AT1113"/>
      <c r="AV1113" s="28"/>
      <c r="AW1113" s="10"/>
      <c r="AX1113" s="125"/>
      <c r="AY1113" s="28"/>
    </row>
    <row r="1114" spans="45:51">
      <c r="AS1114"/>
      <c r="AT1114"/>
      <c r="AV1114" s="28"/>
      <c r="AW1114" s="10"/>
      <c r="AX1114" s="125"/>
      <c r="AY1114" s="28"/>
    </row>
    <row r="1115" spans="45:51">
      <c r="AS1115"/>
      <c r="AT1115"/>
      <c r="AV1115" s="28"/>
      <c r="AW1115" s="10"/>
      <c r="AX1115" s="125"/>
      <c r="AY1115" s="28"/>
    </row>
    <row r="1116" spans="45:51">
      <c r="AS1116"/>
      <c r="AT1116"/>
      <c r="AV1116" s="28"/>
      <c r="AW1116" s="10"/>
      <c r="AX1116" s="125"/>
      <c r="AY1116" s="28"/>
    </row>
    <row r="1117" spans="45:51">
      <c r="AS1117"/>
      <c r="AT1117"/>
      <c r="AV1117" s="28"/>
      <c r="AW1117" s="10"/>
      <c r="AX1117" s="125"/>
      <c r="AY1117" s="28"/>
    </row>
    <row r="1118" spans="45:51">
      <c r="AS1118"/>
      <c r="AT1118"/>
      <c r="AV1118" s="28"/>
      <c r="AW1118" s="10"/>
      <c r="AX1118" s="125"/>
      <c r="AY1118" s="28"/>
    </row>
    <row r="1119" spans="45:51">
      <c r="AS1119"/>
      <c r="AT1119"/>
      <c r="AV1119" s="28"/>
      <c r="AW1119" s="10"/>
      <c r="AX1119" s="125"/>
      <c r="AY1119" s="28"/>
    </row>
    <row r="1120" spans="45:51">
      <c r="AS1120"/>
      <c r="AT1120"/>
      <c r="AV1120" s="28"/>
      <c r="AW1120" s="10"/>
      <c r="AX1120" s="125"/>
      <c r="AY1120" s="28"/>
    </row>
    <row r="1121" spans="45:51">
      <c r="AS1121"/>
      <c r="AT1121"/>
      <c r="AV1121" s="28"/>
      <c r="AW1121" s="10"/>
      <c r="AX1121" s="125"/>
      <c r="AY1121" s="28"/>
    </row>
    <row r="1122" spans="45:51">
      <c r="AS1122"/>
      <c r="AT1122"/>
      <c r="AV1122" s="28"/>
      <c r="AW1122" s="10"/>
      <c r="AX1122" s="125"/>
      <c r="AY1122" s="28"/>
    </row>
    <row r="1123" spans="45:51">
      <c r="AS1123"/>
      <c r="AT1123"/>
      <c r="AV1123" s="28"/>
      <c r="AW1123" s="10"/>
      <c r="AX1123" s="125"/>
      <c r="AY1123" s="28"/>
    </row>
    <row r="1124" spans="45:51">
      <c r="AS1124"/>
      <c r="AT1124"/>
      <c r="AV1124" s="28"/>
      <c r="AW1124" s="10"/>
      <c r="AX1124" s="125"/>
      <c r="AY1124" s="28"/>
    </row>
    <row r="1125" spans="45:51">
      <c r="AS1125"/>
      <c r="AT1125"/>
      <c r="AV1125" s="28"/>
      <c r="AW1125" s="10"/>
      <c r="AX1125" s="125"/>
      <c r="AY1125" s="28"/>
    </row>
    <row r="1126" spans="45:51">
      <c r="AS1126"/>
      <c r="AT1126"/>
      <c r="AV1126" s="28"/>
      <c r="AW1126" s="10"/>
      <c r="AX1126" s="125"/>
      <c r="AY1126" s="28"/>
    </row>
    <row r="1127" spans="45:51">
      <c r="AS1127"/>
      <c r="AT1127"/>
      <c r="AV1127" s="28"/>
      <c r="AW1127" s="10"/>
      <c r="AX1127" s="125"/>
      <c r="AY1127" s="28"/>
    </row>
    <row r="1128" spans="45:51">
      <c r="AS1128"/>
      <c r="AT1128"/>
      <c r="AV1128" s="28"/>
      <c r="AW1128" s="10"/>
      <c r="AX1128" s="125"/>
      <c r="AY1128" s="28"/>
    </row>
    <row r="1129" spans="45:51">
      <c r="AS1129"/>
      <c r="AT1129"/>
      <c r="AV1129" s="28"/>
      <c r="AW1129" s="10"/>
      <c r="AX1129" s="125"/>
      <c r="AY1129" s="28"/>
    </row>
    <row r="1130" spans="45:51">
      <c r="AS1130"/>
      <c r="AT1130"/>
      <c r="AV1130" s="28"/>
      <c r="AW1130" s="10"/>
      <c r="AX1130" s="125"/>
      <c r="AY1130" s="28"/>
    </row>
    <row r="1131" spans="45:51">
      <c r="AS1131"/>
      <c r="AT1131"/>
      <c r="AV1131" s="28"/>
      <c r="AW1131" s="10"/>
      <c r="AX1131" s="125"/>
      <c r="AY1131" s="28"/>
    </row>
    <row r="1132" spans="45:51">
      <c r="AS1132"/>
      <c r="AT1132"/>
      <c r="AV1132" s="28"/>
      <c r="AW1132" s="10"/>
      <c r="AX1132" s="125"/>
      <c r="AY1132" s="28"/>
    </row>
    <row r="1133" spans="45:51">
      <c r="AS1133"/>
      <c r="AT1133"/>
      <c r="AV1133" s="28"/>
      <c r="AW1133" s="10"/>
      <c r="AX1133" s="125"/>
      <c r="AY1133" s="28"/>
    </row>
    <row r="1134" spans="45:51">
      <c r="AS1134"/>
      <c r="AT1134"/>
      <c r="AV1134" s="28"/>
      <c r="AW1134" s="10"/>
      <c r="AX1134" s="125"/>
      <c r="AY1134" s="28"/>
    </row>
    <row r="1135" spans="45:51">
      <c r="AS1135"/>
      <c r="AT1135"/>
      <c r="AV1135" s="28"/>
      <c r="AW1135" s="10"/>
      <c r="AX1135" s="125"/>
      <c r="AY1135" s="28"/>
    </row>
    <row r="1136" spans="45:51">
      <c r="AS1136"/>
      <c r="AT1136"/>
      <c r="AV1136" s="28"/>
      <c r="AW1136" s="10"/>
      <c r="AX1136" s="125"/>
      <c r="AY1136" s="28"/>
    </row>
    <row r="1137" spans="45:51">
      <c r="AS1137"/>
      <c r="AT1137"/>
      <c r="AV1137" s="28"/>
      <c r="AW1137" s="10"/>
      <c r="AX1137" s="125"/>
      <c r="AY1137" s="28"/>
    </row>
    <row r="1138" spans="45:51">
      <c r="AS1138"/>
      <c r="AT1138"/>
      <c r="AV1138" s="28"/>
      <c r="AW1138" s="10"/>
      <c r="AX1138" s="125"/>
      <c r="AY1138" s="28"/>
    </row>
    <row r="1139" spans="45:51">
      <c r="AS1139"/>
      <c r="AT1139"/>
      <c r="AV1139" s="28"/>
      <c r="AW1139" s="10"/>
      <c r="AX1139" s="125"/>
      <c r="AY1139" s="28"/>
    </row>
    <row r="1140" spans="45:51">
      <c r="AS1140"/>
      <c r="AT1140"/>
      <c r="AV1140" s="28"/>
      <c r="AW1140" s="10"/>
      <c r="AX1140" s="125"/>
      <c r="AY1140" s="28"/>
    </row>
    <row r="1141" spans="45:51">
      <c r="AS1141"/>
      <c r="AT1141"/>
      <c r="AV1141" s="28"/>
      <c r="AW1141" s="10"/>
      <c r="AX1141" s="125"/>
      <c r="AY1141" s="28"/>
    </row>
    <row r="1142" spans="45:51">
      <c r="AS1142"/>
      <c r="AT1142"/>
      <c r="AV1142" s="28"/>
      <c r="AW1142" s="10"/>
      <c r="AX1142" s="125"/>
      <c r="AY1142" s="28"/>
    </row>
    <row r="1143" spans="45:51">
      <c r="AS1143"/>
      <c r="AT1143"/>
      <c r="AV1143" s="28"/>
      <c r="AW1143" s="10"/>
      <c r="AX1143" s="125"/>
      <c r="AY1143" s="28"/>
    </row>
    <row r="1144" spans="45:51">
      <c r="AS1144"/>
      <c r="AT1144"/>
      <c r="AV1144" s="28"/>
      <c r="AW1144" s="10"/>
      <c r="AX1144" s="125"/>
      <c r="AY1144" s="28"/>
    </row>
    <row r="1145" spans="45:51">
      <c r="AS1145"/>
      <c r="AT1145"/>
      <c r="AV1145" s="28"/>
      <c r="AW1145" s="10"/>
      <c r="AX1145" s="125"/>
      <c r="AY1145" s="28"/>
    </row>
    <row r="1146" spans="45:51">
      <c r="AS1146"/>
      <c r="AT1146"/>
      <c r="AV1146" s="28"/>
      <c r="AW1146" s="10"/>
      <c r="AX1146" s="125"/>
      <c r="AY1146" s="28"/>
    </row>
    <row r="1147" spans="45:51">
      <c r="AS1147"/>
      <c r="AT1147"/>
      <c r="AV1147" s="28"/>
      <c r="AW1147" s="10"/>
      <c r="AX1147" s="125"/>
      <c r="AY1147" s="28"/>
    </row>
    <row r="1148" spans="45:51">
      <c r="AS1148"/>
      <c r="AT1148"/>
      <c r="AV1148" s="28"/>
      <c r="AW1148" s="10"/>
      <c r="AX1148" s="125"/>
      <c r="AY1148" s="28"/>
    </row>
    <row r="1149" spans="45:51">
      <c r="AS1149"/>
      <c r="AT1149"/>
      <c r="AV1149" s="28"/>
      <c r="AW1149" s="10"/>
      <c r="AX1149" s="125"/>
      <c r="AY1149" s="28"/>
    </row>
    <row r="1150" spans="45:51">
      <c r="AS1150"/>
      <c r="AT1150"/>
      <c r="AV1150" s="28"/>
      <c r="AW1150" s="10"/>
      <c r="AX1150" s="125"/>
      <c r="AY1150" s="28"/>
    </row>
    <row r="1151" spans="45:51">
      <c r="AS1151"/>
      <c r="AT1151"/>
      <c r="AV1151" s="28"/>
      <c r="AW1151" s="10"/>
      <c r="AX1151" s="125"/>
      <c r="AY1151" s="28"/>
    </row>
    <row r="1152" spans="45:51">
      <c r="AS1152"/>
      <c r="AT1152"/>
      <c r="AV1152" s="28"/>
      <c r="AW1152" s="10"/>
      <c r="AX1152" s="125"/>
      <c r="AY1152" s="28"/>
    </row>
    <row r="1153" spans="45:51">
      <c r="AS1153"/>
      <c r="AT1153"/>
      <c r="AV1153" s="28"/>
      <c r="AW1153" s="10"/>
      <c r="AX1153" s="125"/>
      <c r="AY1153" s="28"/>
    </row>
    <row r="1154" spans="45:51">
      <c r="AS1154"/>
      <c r="AT1154"/>
      <c r="AV1154" s="28"/>
      <c r="AW1154" s="10"/>
      <c r="AX1154" s="125"/>
      <c r="AY1154" s="28"/>
    </row>
    <row r="1155" spans="45:51">
      <c r="AS1155"/>
      <c r="AT1155"/>
      <c r="AV1155" s="28"/>
      <c r="AW1155" s="10"/>
      <c r="AX1155" s="125"/>
      <c r="AY1155" s="28"/>
    </row>
    <row r="1156" spans="45:51">
      <c r="AS1156"/>
      <c r="AT1156"/>
      <c r="AV1156" s="28"/>
      <c r="AW1156" s="10"/>
      <c r="AX1156" s="125"/>
      <c r="AY1156" s="28"/>
    </row>
    <row r="1157" spans="45:51">
      <c r="AS1157"/>
      <c r="AT1157"/>
      <c r="AV1157" s="28"/>
      <c r="AW1157" s="10"/>
      <c r="AX1157" s="125"/>
      <c r="AY1157" s="28"/>
    </row>
    <row r="1158" spans="45:51">
      <c r="AS1158"/>
      <c r="AT1158"/>
      <c r="AV1158" s="28"/>
      <c r="AW1158" s="10"/>
      <c r="AX1158" s="125"/>
      <c r="AY1158" s="28"/>
    </row>
    <row r="1159" spans="45:51">
      <c r="AS1159"/>
      <c r="AT1159"/>
      <c r="AV1159" s="28"/>
      <c r="AW1159" s="10"/>
      <c r="AX1159" s="125"/>
      <c r="AY1159" s="28"/>
    </row>
    <row r="1160" spans="45:51">
      <c r="AS1160"/>
      <c r="AT1160"/>
      <c r="AV1160" s="28"/>
      <c r="AW1160" s="10"/>
      <c r="AX1160" s="125"/>
      <c r="AY1160" s="28"/>
    </row>
    <row r="1161" spans="45:51">
      <c r="AS1161"/>
      <c r="AT1161"/>
      <c r="AV1161" s="28"/>
      <c r="AW1161" s="10"/>
      <c r="AX1161" s="125"/>
      <c r="AY1161" s="28"/>
    </row>
    <row r="1162" spans="45:51">
      <c r="AS1162"/>
      <c r="AT1162"/>
      <c r="AV1162" s="28"/>
      <c r="AW1162" s="10"/>
      <c r="AX1162" s="125"/>
      <c r="AY1162" s="28"/>
    </row>
    <row r="1163" spans="45:51">
      <c r="AS1163"/>
      <c r="AT1163"/>
      <c r="AV1163" s="28"/>
      <c r="AW1163" s="10"/>
      <c r="AX1163" s="125"/>
      <c r="AY1163" s="28"/>
    </row>
    <row r="1164" spans="45:51">
      <c r="AS1164"/>
      <c r="AT1164"/>
      <c r="AV1164" s="28"/>
      <c r="AW1164" s="10"/>
      <c r="AX1164" s="125"/>
      <c r="AY1164" s="28"/>
    </row>
    <row r="1165" spans="45:51">
      <c r="AS1165"/>
      <c r="AT1165"/>
      <c r="AV1165" s="28"/>
      <c r="AW1165" s="10"/>
      <c r="AX1165" s="125"/>
      <c r="AY1165" s="28"/>
    </row>
    <row r="1166" spans="45:51">
      <c r="AS1166"/>
      <c r="AT1166"/>
      <c r="AV1166" s="28"/>
      <c r="AW1166" s="10"/>
      <c r="AX1166" s="125"/>
      <c r="AY1166" s="28"/>
    </row>
    <row r="1167" spans="45:51">
      <c r="AS1167"/>
      <c r="AT1167"/>
      <c r="AV1167" s="28"/>
      <c r="AW1167" s="10"/>
      <c r="AX1167" s="125"/>
      <c r="AY1167" s="28"/>
    </row>
    <row r="1168" spans="45:51">
      <c r="AS1168"/>
      <c r="AT1168"/>
      <c r="AV1168" s="28"/>
      <c r="AW1168" s="10"/>
      <c r="AX1168" s="125"/>
      <c r="AY1168" s="28"/>
    </row>
    <row r="1169" spans="45:51">
      <c r="AS1169"/>
      <c r="AT1169"/>
      <c r="AV1169" s="28"/>
      <c r="AW1169" s="10"/>
      <c r="AX1169" s="125"/>
      <c r="AY1169" s="28"/>
    </row>
    <row r="1170" spans="45:51">
      <c r="AS1170"/>
      <c r="AT1170"/>
      <c r="AV1170" s="28"/>
      <c r="AW1170" s="10"/>
      <c r="AX1170" s="125"/>
      <c r="AY1170" s="28"/>
    </row>
    <row r="1171" spans="45:51">
      <c r="AS1171"/>
      <c r="AT1171"/>
      <c r="AV1171" s="28"/>
      <c r="AW1171" s="10"/>
      <c r="AX1171" s="125"/>
      <c r="AY1171" s="28"/>
    </row>
    <row r="1172" spans="45:51">
      <c r="AS1172"/>
      <c r="AT1172"/>
      <c r="AV1172" s="28"/>
      <c r="AW1172" s="10"/>
      <c r="AX1172" s="125"/>
      <c r="AY1172" s="28"/>
    </row>
    <row r="1173" spans="45:51">
      <c r="AS1173"/>
      <c r="AT1173"/>
      <c r="AV1173" s="28"/>
      <c r="AW1173" s="10"/>
      <c r="AX1173" s="125"/>
      <c r="AY1173" s="28"/>
    </row>
    <row r="1174" spans="45:51">
      <c r="AS1174"/>
      <c r="AT1174"/>
      <c r="AV1174" s="28"/>
      <c r="AW1174" s="10"/>
      <c r="AX1174" s="125"/>
      <c r="AY1174" s="28"/>
    </row>
    <row r="1175" spans="45:51">
      <c r="AS1175"/>
      <c r="AT1175"/>
      <c r="AV1175" s="28"/>
      <c r="AW1175" s="10"/>
      <c r="AX1175" s="125"/>
      <c r="AY1175" s="28"/>
    </row>
    <row r="1176" spans="45:51">
      <c r="AS1176"/>
      <c r="AT1176"/>
      <c r="AV1176" s="28"/>
      <c r="AW1176" s="10"/>
      <c r="AX1176" s="125"/>
      <c r="AY1176" s="28"/>
    </row>
    <row r="1177" spans="45:51">
      <c r="AS1177"/>
      <c r="AT1177"/>
      <c r="AV1177" s="28"/>
      <c r="AW1177" s="10"/>
      <c r="AX1177" s="125"/>
      <c r="AY1177" s="28"/>
    </row>
    <row r="1178" spans="45:51">
      <c r="AS1178"/>
      <c r="AT1178"/>
      <c r="AV1178" s="28"/>
      <c r="AW1178" s="10"/>
      <c r="AX1178" s="125"/>
      <c r="AY1178" s="28"/>
    </row>
    <row r="1179" spans="45:51">
      <c r="AS1179"/>
      <c r="AT1179"/>
      <c r="AV1179" s="28"/>
      <c r="AW1179" s="10"/>
      <c r="AX1179" s="125"/>
      <c r="AY1179" s="28"/>
    </row>
    <row r="1180" spans="45:51">
      <c r="AS1180"/>
      <c r="AT1180"/>
      <c r="AV1180" s="28"/>
      <c r="AW1180" s="10"/>
      <c r="AX1180" s="125"/>
      <c r="AY1180" s="28"/>
    </row>
    <row r="1181" spans="45:51">
      <c r="AS1181"/>
      <c r="AT1181"/>
      <c r="AV1181" s="28"/>
      <c r="AW1181" s="10"/>
      <c r="AX1181" s="125"/>
      <c r="AY1181" s="28"/>
    </row>
    <row r="1182" spans="45:51">
      <c r="AS1182"/>
      <c r="AT1182"/>
      <c r="AV1182" s="28"/>
      <c r="AW1182" s="10"/>
      <c r="AX1182" s="125"/>
      <c r="AY1182" s="28"/>
    </row>
    <row r="1183" spans="45:51">
      <c r="AS1183"/>
      <c r="AT1183"/>
      <c r="AV1183" s="28"/>
      <c r="AW1183" s="10"/>
      <c r="AX1183" s="125"/>
      <c r="AY1183" s="28"/>
    </row>
    <row r="1184" spans="45:51">
      <c r="AS1184"/>
      <c r="AT1184"/>
      <c r="AV1184" s="28"/>
      <c r="AW1184" s="10"/>
      <c r="AX1184" s="125"/>
      <c r="AY1184" s="28"/>
    </row>
    <row r="1185" spans="45:51">
      <c r="AS1185"/>
      <c r="AT1185"/>
      <c r="AV1185" s="28"/>
      <c r="AW1185" s="10"/>
      <c r="AX1185" s="125"/>
      <c r="AY1185" s="28"/>
    </row>
    <row r="1186" spans="45:51">
      <c r="AS1186"/>
      <c r="AT1186"/>
      <c r="AV1186" s="28"/>
      <c r="AW1186" s="10"/>
      <c r="AX1186" s="125"/>
      <c r="AY1186" s="28"/>
    </row>
    <row r="1187" spans="45:51">
      <c r="AS1187"/>
      <c r="AT1187"/>
      <c r="AV1187" s="28"/>
      <c r="AW1187" s="10"/>
      <c r="AX1187" s="125"/>
      <c r="AY1187" s="28"/>
    </row>
    <row r="1188" spans="45:51">
      <c r="AS1188"/>
      <c r="AT1188"/>
      <c r="AV1188" s="28"/>
      <c r="AW1188" s="10"/>
      <c r="AX1188" s="125"/>
      <c r="AY1188" s="28"/>
    </row>
    <row r="1189" spans="45:51">
      <c r="AS1189"/>
      <c r="AT1189"/>
      <c r="AV1189" s="28"/>
      <c r="AW1189" s="10"/>
      <c r="AX1189" s="125"/>
      <c r="AY1189" s="28"/>
    </row>
    <row r="1190" spans="45:51">
      <c r="AS1190"/>
      <c r="AT1190"/>
      <c r="AV1190" s="28"/>
      <c r="AW1190" s="10"/>
      <c r="AX1190" s="125"/>
      <c r="AY1190" s="28"/>
    </row>
    <row r="1191" spans="45:51">
      <c r="AS1191"/>
      <c r="AT1191"/>
      <c r="AV1191" s="28"/>
      <c r="AW1191" s="10"/>
      <c r="AX1191" s="125"/>
      <c r="AY1191" s="28"/>
    </row>
    <row r="1192" spans="45:51">
      <c r="AS1192"/>
      <c r="AT1192"/>
      <c r="AV1192" s="28"/>
      <c r="AW1192" s="10"/>
      <c r="AX1192" s="125"/>
      <c r="AY1192" s="28"/>
    </row>
    <row r="1193" spans="45:51">
      <c r="AS1193"/>
      <c r="AT1193"/>
      <c r="AV1193" s="28"/>
      <c r="AW1193" s="10"/>
      <c r="AX1193" s="125"/>
      <c r="AY1193" s="28"/>
    </row>
    <row r="1194" spans="45:51">
      <c r="AS1194"/>
      <c r="AT1194"/>
      <c r="AV1194" s="28"/>
      <c r="AW1194" s="10"/>
      <c r="AX1194" s="125"/>
      <c r="AY1194" s="28"/>
    </row>
    <row r="1195" spans="45:51">
      <c r="AS1195"/>
      <c r="AT1195"/>
      <c r="AV1195" s="28"/>
      <c r="AW1195" s="10"/>
      <c r="AX1195" s="125"/>
      <c r="AY1195" s="28"/>
    </row>
    <row r="1196" spans="45:51">
      <c r="AS1196"/>
      <c r="AT1196"/>
      <c r="AV1196" s="28"/>
      <c r="AW1196" s="10"/>
      <c r="AX1196" s="125"/>
      <c r="AY1196" s="28"/>
    </row>
    <row r="1197" spans="45:51">
      <c r="AS1197"/>
      <c r="AT1197"/>
      <c r="AV1197" s="28"/>
      <c r="AW1197" s="10"/>
      <c r="AX1197" s="125"/>
      <c r="AY1197" s="28"/>
    </row>
    <row r="1198" spans="45:51">
      <c r="AS1198"/>
      <c r="AT1198"/>
      <c r="AV1198" s="28"/>
      <c r="AW1198" s="10"/>
      <c r="AX1198" s="125"/>
      <c r="AY1198" s="28"/>
    </row>
    <row r="1199" spans="45:51">
      <c r="AS1199"/>
      <c r="AT1199"/>
      <c r="AV1199" s="28"/>
      <c r="AW1199" s="10"/>
      <c r="AX1199" s="125"/>
      <c r="AY1199" s="28"/>
    </row>
    <row r="1200" spans="45:51">
      <c r="AS1200"/>
      <c r="AT1200"/>
      <c r="AV1200" s="28"/>
      <c r="AW1200" s="10"/>
      <c r="AX1200" s="125"/>
      <c r="AY1200" s="28"/>
    </row>
    <row r="1201" spans="45:51">
      <c r="AS1201"/>
      <c r="AT1201"/>
      <c r="AV1201" s="28"/>
      <c r="AW1201" s="10"/>
      <c r="AX1201" s="125"/>
      <c r="AY1201" s="28"/>
    </row>
    <row r="1202" spans="45:51">
      <c r="AS1202"/>
      <c r="AT1202"/>
      <c r="AV1202" s="28"/>
      <c r="AW1202" s="10"/>
      <c r="AX1202" s="125"/>
      <c r="AY1202" s="28"/>
    </row>
    <row r="1203" spans="45:51">
      <c r="AS1203"/>
      <c r="AT1203"/>
      <c r="AV1203" s="28"/>
      <c r="AW1203" s="10"/>
      <c r="AX1203" s="125"/>
      <c r="AY1203" s="28"/>
    </row>
    <row r="1204" spans="45:51">
      <c r="AS1204"/>
      <c r="AT1204"/>
      <c r="AV1204" s="28"/>
      <c r="AW1204" s="10"/>
      <c r="AX1204" s="125"/>
      <c r="AY1204" s="28"/>
    </row>
    <row r="1205" spans="45:51">
      <c r="AS1205"/>
      <c r="AT1205"/>
      <c r="AV1205" s="28"/>
      <c r="AW1205" s="10"/>
      <c r="AX1205" s="125"/>
      <c r="AY1205" s="28"/>
    </row>
    <row r="1206" spans="45:51">
      <c r="AS1206"/>
      <c r="AT1206"/>
      <c r="AV1206" s="28"/>
      <c r="AW1206" s="10"/>
      <c r="AX1206" s="125"/>
      <c r="AY1206" s="28"/>
    </row>
    <row r="1207" spans="45:51">
      <c r="AS1207"/>
      <c r="AT1207"/>
      <c r="AV1207" s="28"/>
      <c r="AW1207" s="10"/>
      <c r="AX1207" s="125"/>
      <c r="AY1207" s="28"/>
    </row>
    <row r="1208" spans="45:51">
      <c r="AS1208"/>
      <c r="AT1208"/>
      <c r="AV1208" s="28"/>
      <c r="AW1208" s="10"/>
      <c r="AX1208" s="125"/>
      <c r="AY1208" s="28"/>
    </row>
    <row r="1209" spans="45:51">
      <c r="AS1209"/>
      <c r="AT1209"/>
      <c r="AV1209" s="28"/>
      <c r="AW1209" s="10"/>
      <c r="AX1209" s="125"/>
      <c r="AY1209" s="28"/>
    </row>
    <row r="1210" spans="45:51">
      <c r="AS1210"/>
      <c r="AT1210"/>
      <c r="AV1210" s="28"/>
      <c r="AW1210" s="10"/>
      <c r="AX1210" s="125"/>
      <c r="AY1210" s="28"/>
    </row>
    <row r="1211" spans="45:51">
      <c r="AS1211"/>
      <c r="AT1211"/>
      <c r="AV1211" s="28"/>
      <c r="AW1211" s="10"/>
      <c r="AX1211" s="125"/>
      <c r="AY1211" s="28"/>
    </row>
    <row r="1212" spans="45:51">
      <c r="AS1212"/>
      <c r="AT1212"/>
      <c r="AV1212" s="28"/>
      <c r="AW1212" s="10"/>
      <c r="AX1212" s="125"/>
      <c r="AY1212" s="28"/>
    </row>
    <row r="1213" spans="45:51">
      <c r="AS1213"/>
      <c r="AT1213"/>
      <c r="AV1213" s="28"/>
      <c r="AW1213" s="10"/>
      <c r="AX1213" s="125"/>
      <c r="AY1213" s="28"/>
    </row>
    <row r="1214" spans="45:51">
      <c r="AS1214"/>
      <c r="AT1214"/>
      <c r="AV1214" s="28"/>
      <c r="AW1214" s="10"/>
      <c r="AX1214" s="125"/>
      <c r="AY1214" s="28"/>
    </row>
    <row r="1215" spans="45:51">
      <c r="AS1215"/>
      <c r="AT1215"/>
      <c r="AV1215" s="28"/>
      <c r="AW1215" s="10"/>
      <c r="AX1215" s="125"/>
      <c r="AY1215" s="28"/>
    </row>
    <row r="1216" spans="45:51">
      <c r="AS1216"/>
      <c r="AT1216"/>
      <c r="AV1216" s="28"/>
      <c r="AW1216" s="10"/>
      <c r="AX1216" s="125"/>
      <c r="AY1216" s="28"/>
    </row>
    <row r="1217" spans="45:51">
      <c r="AS1217"/>
      <c r="AT1217"/>
      <c r="AV1217" s="28"/>
      <c r="AW1217" s="10"/>
      <c r="AX1217" s="125"/>
      <c r="AY1217" s="28"/>
    </row>
    <row r="1218" spans="45:51">
      <c r="AS1218"/>
      <c r="AT1218"/>
      <c r="AV1218" s="28"/>
      <c r="AW1218" s="10"/>
      <c r="AX1218" s="125"/>
      <c r="AY1218" s="28"/>
    </row>
    <row r="1219" spans="45:51">
      <c r="AS1219"/>
      <c r="AT1219"/>
      <c r="AV1219" s="28"/>
      <c r="AW1219" s="10"/>
      <c r="AX1219" s="125"/>
      <c r="AY1219" s="28"/>
    </row>
    <row r="1220" spans="45:51">
      <c r="AS1220"/>
      <c r="AT1220"/>
      <c r="AV1220" s="28"/>
      <c r="AW1220" s="10"/>
      <c r="AX1220" s="125"/>
      <c r="AY1220" s="28"/>
    </row>
    <row r="1221" spans="45:51">
      <c r="AS1221"/>
      <c r="AT1221"/>
      <c r="AV1221" s="28"/>
      <c r="AW1221" s="10"/>
      <c r="AX1221" s="125"/>
      <c r="AY1221" s="28"/>
    </row>
    <row r="1222" spans="45:51">
      <c r="AS1222"/>
      <c r="AT1222"/>
      <c r="AV1222" s="28"/>
      <c r="AW1222" s="10"/>
      <c r="AX1222" s="125"/>
      <c r="AY1222" s="28"/>
    </row>
    <row r="1223" spans="45:51">
      <c r="AS1223"/>
      <c r="AT1223"/>
      <c r="AV1223" s="28"/>
      <c r="AW1223" s="10"/>
      <c r="AX1223" s="125"/>
      <c r="AY1223" s="28"/>
    </row>
    <row r="1224" spans="45:51">
      <c r="AS1224"/>
      <c r="AT1224"/>
      <c r="AV1224" s="28"/>
      <c r="AW1224" s="10"/>
      <c r="AX1224" s="125"/>
      <c r="AY1224" s="28"/>
    </row>
    <row r="1225" spans="45:51">
      <c r="AS1225"/>
      <c r="AT1225"/>
      <c r="AV1225" s="28"/>
      <c r="AW1225" s="10"/>
      <c r="AX1225" s="125"/>
      <c r="AY1225" s="28"/>
    </row>
    <row r="1226" spans="45:51">
      <c r="AS1226"/>
      <c r="AT1226"/>
      <c r="AV1226" s="28"/>
      <c r="AW1226" s="10"/>
      <c r="AX1226" s="125"/>
      <c r="AY1226" s="28"/>
    </row>
    <row r="1227" spans="45:51">
      <c r="AS1227"/>
      <c r="AT1227"/>
      <c r="AV1227" s="28"/>
      <c r="AW1227" s="10"/>
      <c r="AX1227" s="125"/>
      <c r="AY1227" s="28"/>
    </row>
    <row r="1228" spans="45:51">
      <c r="AS1228"/>
      <c r="AT1228"/>
      <c r="AV1228" s="28"/>
      <c r="AW1228" s="10"/>
      <c r="AX1228" s="125"/>
      <c r="AY1228" s="28"/>
    </row>
    <row r="1229" spans="45:51">
      <c r="AS1229"/>
      <c r="AT1229"/>
      <c r="AV1229" s="28"/>
      <c r="AW1229" s="10"/>
      <c r="AX1229" s="125"/>
      <c r="AY1229" s="28"/>
    </row>
    <row r="1230" spans="45:51">
      <c r="AS1230"/>
      <c r="AT1230"/>
      <c r="AV1230" s="28"/>
      <c r="AW1230" s="10"/>
      <c r="AX1230" s="125"/>
      <c r="AY1230" s="28"/>
    </row>
    <row r="1231" spans="45:51">
      <c r="AS1231"/>
      <c r="AT1231"/>
      <c r="AV1231" s="28"/>
      <c r="AW1231" s="10"/>
      <c r="AX1231" s="125"/>
      <c r="AY1231" s="28"/>
    </row>
    <row r="1232" spans="45:51">
      <c r="AS1232"/>
      <c r="AT1232"/>
      <c r="AV1232" s="28"/>
      <c r="AW1232" s="10"/>
      <c r="AX1232" s="125"/>
      <c r="AY1232" s="28"/>
    </row>
    <row r="1233" spans="45:51">
      <c r="AS1233"/>
      <c r="AT1233"/>
      <c r="AV1233" s="28"/>
      <c r="AW1233" s="10"/>
      <c r="AX1233" s="125"/>
      <c r="AY1233" s="28"/>
    </row>
    <row r="1234" spans="45:51">
      <c r="AS1234"/>
      <c r="AT1234"/>
      <c r="AV1234" s="28"/>
      <c r="AW1234" s="10"/>
      <c r="AX1234" s="125"/>
      <c r="AY1234" s="28"/>
    </row>
    <row r="1235" spans="45:51">
      <c r="AS1235"/>
      <c r="AT1235"/>
      <c r="AV1235" s="28"/>
      <c r="AW1235" s="10"/>
      <c r="AX1235" s="125"/>
      <c r="AY1235" s="28"/>
    </row>
    <row r="1236" spans="45:51">
      <c r="AS1236"/>
      <c r="AT1236"/>
      <c r="AV1236" s="28"/>
      <c r="AW1236" s="10"/>
      <c r="AX1236" s="125"/>
      <c r="AY1236" s="28"/>
    </row>
    <row r="1237" spans="45:51">
      <c r="AS1237"/>
      <c r="AT1237"/>
      <c r="AV1237" s="28"/>
      <c r="AW1237" s="10"/>
      <c r="AX1237" s="125"/>
      <c r="AY1237" s="28"/>
    </row>
    <row r="1238" spans="45:51">
      <c r="AS1238"/>
      <c r="AT1238"/>
      <c r="AV1238" s="28"/>
      <c r="AW1238" s="10"/>
      <c r="AX1238" s="125"/>
      <c r="AY1238" s="28"/>
    </row>
    <row r="1239" spans="45:51">
      <c r="AS1239"/>
      <c r="AT1239"/>
      <c r="AV1239" s="28"/>
      <c r="AW1239" s="10"/>
      <c r="AX1239" s="125"/>
      <c r="AY1239" s="28"/>
    </row>
    <row r="1240" spans="45:51">
      <c r="AS1240"/>
      <c r="AT1240"/>
      <c r="AV1240" s="28"/>
      <c r="AW1240" s="10"/>
      <c r="AX1240" s="125"/>
      <c r="AY1240" s="28"/>
    </row>
    <row r="1241" spans="45:51">
      <c r="AS1241"/>
      <c r="AT1241"/>
      <c r="AV1241" s="28"/>
      <c r="AW1241" s="10"/>
      <c r="AX1241" s="125"/>
      <c r="AY1241" s="28"/>
    </row>
    <row r="1242" spans="45:51">
      <c r="AS1242"/>
      <c r="AT1242"/>
      <c r="AV1242" s="28"/>
      <c r="AW1242" s="10"/>
      <c r="AX1242" s="125"/>
      <c r="AY1242" s="28"/>
    </row>
    <row r="1243" spans="45:51">
      <c r="AS1243"/>
      <c r="AT1243"/>
      <c r="AV1243" s="28"/>
      <c r="AW1243" s="10"/>
      <c r="AX1243" s="125"/>
      <c r="AY1243" s="28"/>
    </row>
    <row r="1244" spans="45:51">
      <c r="AS1244"/>
      <c r="AT1244"/>
      <c r="AV1244" s="28"/>
      <c r="AW1244" s="10"/>
      <c r="AX1244" s="125"/>
      <c r="AY1244" s="28"/>
    </row>
    <row r="1245" spans="45:51">
      <c r="AS1245"/>
      <c r="AT1245"/>
      <c r="AV1245" s="28"/>
      <c r="AW1245" s="10"/>
      <c r="AX1245" s="125"/>
      <c r="AY1245" s="28"/>
    </row>
    <row r="1246" spans="45:51">
      <c r="AS1246"/>
      <c r="AT1246"/>
      <c r="AV1246" s="28"/>
      <c r="AW1246" s="10"/>
      <c r="AX1246" s="125"/>
      <c r="AY1246" s="28"/>
    </row>
    <row r="1247" spans="45:51">
      <c r="AS1247"/>
      <c r="AT1247"/>
      <c r="AV1247" s="28"/>
      <c r="AW1247" s="10"/>
      <c r="AX1247" s="125"/>
      <c r="AY1247" s="28"/>
    </row>
    <row r="1248" spans="45:51">
      <c r="AS1248"/>
      <c r="AT1248"/>
      <c r="AV1248" s="28"/>
      <c r="AW1248" s="10"/>
      <c r="AX1248" s="125"/>
      <c r="AY1248" s="28"/>
    </row>
    <row r="1249" spans="45:51">
      <c r="AS1249"/>
      <c r="AT1249"/>
      <c r="AV1249" s="28"/>
      <c r="AW1249" s="10"/>
      <c r="AX1249" s="125"/>
      <c r="AY1249" s="28"/>
    </row>
    <row r="1250" spans="45:51">
      <c r="AS1250"/>
      <c r="AT1250"/>
      <c r="AV1250" s="28"/>
      <c r="AW1250" s="10"/>
      <c r="AX1250" s="125"/>
      <c r="AY1250" s="28"/>
    </row>
    <row r="1251" spans="45:51">
      <c r="AS1251"/>
      <c r="AT1251"/>
      <c r="AV1251" s="28"/>
      <c r="AW1251" s="10"/>
      <c r="AX1251" s="125"/>
      <c r="AY1251" s="28"/>
    </row>
    <row r="1252" spans="45:51">
      <c r="AS1252"/>
      <c r="AT1252"/>
      <c r="AV1252" s="28"/>
      <c r="AW1252" s="10"/>
      <c r="AX1252" s="125"/>
      <c r="AY1252" s="28"/>
    </row>
    <row r="1253" spans="45:51">
      <c r="AS1253"/>
      <c r="AT1253"/>
      <c r="AV1253" s="28"/>
      <c r="AW1253" s="10"/>
      <c r="AX1253" s="125"/>
      <c r="AY1253" s="28"/>
    </row>
    <row r="1254" spans="45:51">
      <c r="AS1254"/>
      <c r="AT1254"/>
      <c r="AV1254" s="28"/>
      <c r="AW1254" s="10"/>
      <c r="AX1254" s="125"/>
      <c r="AY1254" s="28"/>
    </row>
    <row r="1255" spans="45:51">
      <c r="AS1255"/>
      <c r="AT1255"/>
      <c r="AV1255" s="28"/>
      <c r="AW1255" s="10"/>
      <c r="AX1255" s="125"/>
      <c r="AY1255" s="28"/>
    </row>
    <row r="1256" spans="45:51">
      <c r="AS1256"/>
      <c r="AT1256"/>
      <c r="AV1256" s="28"/>
      <c r="AW1256" s="10"/>
      <c r="AX1256" s="125"/>
      <c r="AY1256" s="28"/>
    </row>
    <row r="1257" spans="45:51">
      <c r="AS1257"/>
      <c r="AT1257"/>
      <c r="AV1257" s="28"/>
      <c r="AW1257" s="10"/>
      <c r="AX1257" s="125"/>
      <c r="AY1257" s="28"/>
    </row>
    <row r="1258" spans="45:51">
      <c r="AS1258"/>
      <c r="AT1258"/>
      <c r="AV1258" s="28"/>
      <c r="AW1258" s="10"/>
      <c r="AX1258" s="125"/>
      <c r="AY1258" s="28"/>
    </row>
    <row r="1259" spans="45:51">
      <c r="AS1259"/>
      <c r="AT1259"/>
      <c r="AV1259" s="28"/>
      <c r="AW1259" s="10"/>
      <c r="AX1259" s="125"/>
      <c r="AY1259" s="28"/>
    </row>
    <row r="1260" spans="45:51">
      <c r="AS1260"/>
      <c r="AT1260"/>
      <c r="AV1260" s="28"/>
      <c r="AW1260" s="10"/>
      <c r="AX1260" s="125"/>
      <c r="AY1260" s="28"/>
    </row>
    <row r="1261" spans="45:51">
      <c r="AS1261"/>
      <c r="AT1261"/>
      <c r="AV1261" s="28"/>
      <c r="AW1261" s="10"/>
      <c r="AX1261" s="125"/>
      <c r="AY1261" s="28"/>
    </row>
    <row r="1262" spans="45:51">
      <c r="AS1262"/>
      <c r="AT1262"/>
      <c r="AV1262" s="28"/>
      <c r="AW1262" s="10"/>
      <c r="AX1262" s="125"/>
      <c r="AY1262" s="28"/>
    </row>
    <row r="1263" spans="45:51">
      <c r="AS1263"/>
      <c r="AT1263"/>
      <c r="AV1263" s="28"/>
      <c r="AW1263" s="10"/>
      <c r="AX1263" s="125"/>
      <c r="AY1263" s="28"/>
    </row>
    <row r="1264" spans="45:51">
      <c r="AS1264"/>
      <c r="AT1264"/>
      <c r="AV1264" s="28"/>
      <c r="AW1264" s="10"/>
      <c r="AX1264" s="125"/>
      <c r="AY1264" s="28"/>
    </row>
    <row r="1265" spans="45:51">
      <c r="AS1265"/>
      <c r="AT1265"/>
      <c r="AV1265" s="28"/>
      <c r="AW1265" s="10"/>
      <c r="AX1265" s="125"/>
      <c r="AY1265" s="28"/>
    </row>
    <row r="1266" spans="45:51">
      <c r="AS1266"/>
      <c r="AT1266"/>
      <c r="AV1266" s="28"/>
      <c r="AW1266" s="10"/>
      <c r="AX1266" s="125"/>
      <c r="AY1266" s="28"/>
    </row>
    <row r="1267" spans="45:51">
      <c r="AS1267"/>
      <c r="AT1267"/>
      <c r="AV1267" s="28"/>
      <c r="AW1267" s="10"/>
      <c r="AX1267" s="125"/>
      <c r="AY1267" s="28"/>
    </row>
    <row r="1268" spans="45:51">
      <c r="AS1268"/>
      <c r="AT1268"/>
      <c r="AV1268" s="28"/>
      <c r="AW1268" s="10"/>
      <c r="AX1268" s="125"/>
      <c r="AY1268" s="28"/>
    </row>
    <row r="1269" spans="45:51">
      <c r="AS1269"/>
      <c r="AT1269"/>
      <c r="AV1269" s="28"/>
      <c r="AW1269" s="10"/>
      <c r="AX1269" s="125"/>
      <c r="AY1269" s="28"/>
    </row>
    <row r="1270" spans="45:51">
      <c r="AS1270"/>
      <c r="AT1270"/>
      <c r="AV1270" s="28"/>
      <c r="AW1270" s="10"/>
      <c r="AX1270" s="125"/>
      <c r="AY1270" s="28"/>
    </row>
    <row r="1271" spans="45:51">
      <c r="AS1271"/>
      <c r="AT1271"/>
      <c r="AV1271" s="28"/>
      <c r="AW1271" s="10"/>
      <c r="AX1271" s="125"/>
      <c r="AY1271" s="28"/>
    </row>
    <row r="1272" spans="45:51">
      <c r="AS1272"/>
      <c r="AT1272"/>
      <c r="AV1272" s="28"/>
      <c r="AW1272" s="10"/>
      <c r="AX1272" s="125"/>
      <c r="AY1272" s="28"/>
    </row>
    <row r="1273" spans="45:51">
      <c r="AS1273"/>
      <c r="AT1273"/>
      <c r="AV1273" s="28"/>
      <c r="AW1273" s="10"/>
      <c r="AX1273" s="125"/>
      <c r="AY1273" s="28"/>
    </row>
    <row r="1274" spans="45:51">
      <c r="AS1274"/>
      <c r="AT1274"/>
      <c r="AV1274" s="28"/>
      <c r="AW1274" s="10"/>
      <c r="AX1274" s="125"/>
      <c r="AY1274" s="28"/>
    </row>
    <row r="1275" spans="45:51">
      <c r="AS1275"/>
      <c r="AT1275"/>
      <c r="AV1275" s="28"/>
      <c r="AW1275" s="10"/>
      <c r="AX1275" s="125"/>
      <c r="AY1275" s="28"/>
    </row>
    <row r="1276" spans="45:51">
      <c r="AS1276"/>
      <c r="AT1276"/>
      <c r="AV1276" s="28"/>
      <c r="AW1276" s="10"/>
      <c r="AX1276" s="125"/>
      <c r="AY1276" s="28"/>
    </row>
    <row r="1277" spans="45:51">
      <c r="AS1277"/>
      <c r="AT1277"/>
      <c r="AV1277" s="28"/>
      <c r="AW1277" s="10"/>
      <c r="AX1277" s="125"/>
      <c r="AY1277" s="28"/>
    </row>
    <row r="1278" spans="45:51">
      <c r="AS1278"/>
      <c r="AT1278"/>
      <c r="AV1278" s="28"/>
      <c r="AW1278" s="10"/>
      <c r="AX1278" s="125"/>
      <c r="AY1278" s="28"/>
    </row>
    <row r="1279" spans="45:51">
      <c r="AS1279"/>
      <c r="AT1279"/>
      <c r="AV1279" s="28"/>
      <c r="AW1279" s="10"/>
      <c r="AX1279" s="125"/>
      <c r="AY1279" s="28"/>
    </row>
    <row r="1280" spans="45:51">
      <c r="AS1280"/>
      <c r="AT1280"/>
      <c r="AV1280" s="28"/>
      <c r="AW1280" s="10"/>
      <c r="AX1280" s="125"/>
      <c r="AY1280" s="28"/>
    </row>
    <row r="1281" spans="45:51">
      <c r="AS1281"/>
      <c r="AT1281"/>
      <c r="AV1281" s="28"/>
      <c r="AW1281" s="10"/>
      <c r="AX1281" s="125"/>
      <c r="AY1281" s="28"/>
    </row>
    <row r="1282" spans="45:51">
      <c r="AS1282"/>
      <c r="AT1282"/>
      <c r="AV1282" s="28"/>
      <c r="AW1282" s="10"/>
      <c r="AX1282" s="125"/>
      <c r="AY1282" s="28"/>
    </row>
    <row r="1283" spans="45:51">
      <c r="AS1283"/>
      <c r="AT1283"/>
      <c r="AV1283" s="28"/>
      <c r="AW1283" s="10"/>
      <c r="AX1283" s="125"/>
      <c r="AY1283" s="28"/>
    </row>
    <row r="1284" spans="45:51">
      <c r="AS1284"/>
      <c r="AT1284"/>
      <c r="AV1284" s="28"/>
      <c r="AW1284" s="10"/>
      <c r="AX1284" s="125"/>
      <c r="AY1284" s="28"/>
    </row>
    <row r="1285" spans="45:51">
      <c r="AS1285"/>
      <c r="AT1285"/>
      <c r="AV1285" s="28"/>
      <c r="AW1285" s="10"/>
      <c r="AX1285" s="125"/>
      <c r="AY1285" s="28"/>
    </row>
    <row r="1286" spans="45:51">
      <c r="AS1286"/>
      <c r="AT1286"/>
      <c r="AV1286" s="28"/>
      <c r="AW1286" s="10"/>
      <c r="AX1286" s="125"/>
      <c r="AY1286" s="28"/>
    </row>
    <row r="1287" spans="45:51">
      <c r="AS1287"/>
      <c r="AT1287"/>
      <c r="AV1287" s="28"/>
      <c r="AW1287" s="10"/>
      <c r="AX1287" s="125"/>
      <c r="AY1287" s="28"/>
    </row>
    <row r="1288" spans="45:51">
      <c r="AS1288"/>
      <c r="AT1288"/>
      <c r="AV1288" s="28"/>
      <c r="AW1288" s="10"/>
      <c r="AX1288" s="125"/>
      <c r="AY1288" s="28"/>
    </row>
    <row r="1289" spans="45:51">
      <c r="AS1289"/>
      <c r="AT1289"/>
      <c r="AV1289" s="28"/>
      <c r="AW1289" s="10"/>
      <c r="AX1289" s="125"/>
      <c r="AY1289" s="28"/>
    </row>
    <row r="1290" spans="45:51">
      <c r="AS1290"/>
      <c r="AT1290"/>
      <c r="AV1290" s="28"/>
      <c r="AW1290" s="10"/>
      <c r="AX1290" s="125"/>
      <c r="AY1290" s="28"/>
    </row>
    <row r="1291" spans="45:51">
      <c r="AS1291"/>
      <c r="AT1291"/>
      <c r="AV1291" s="28"/>
      <c r="AW1291" s="10"/>
      <c r="AX1291" s="125"/>
      <c r="AY1291" s="28"/>
    </row>
    <row r="1292" spans="45:51">
      <c r="AS1292"/>
      <c r="AT1292"/>
      <c r="AV1292" s="28"/>
      <c r="AW1292" s="10"/>
      <c r="AX1292" s="125"/>
      <c r="AY1292" s="28"/>
    </row>
    <row r="1293" spans="45:51">
      <c r="AS1293"/>
      <c r="AT1293"/>
      <c r="AV1293" s="28"/>
      <c r="AW1293" s="10"/>
      <c r="AX1293" s="125"/>
      <c r="AY1293" s="28"/>
    </row>
    <row r="1294" spans="45:51">
      <c r="AS1294"/>
      <c r="AT1294"/>
      <c r="AV1294" s="28"/>
      <c r="AW1294" s="10"/>
      <c r="AX1294" s="125"/>
      <c r="AY1294" s="28"/>
    </row>
    <row r="1295" spans="45:51">
      <c r="AS1295"/>
      <c r="AT1295"/>
      <c r="AV1295" s="28"/>
      <c r="AW1295" s="10"/>
      <c r="AX1295" s="125"/>
      <c r="AY1295" s="28"/>
    </row>
    <row r="1296" spans="45:51">
      <c r="AS1296"/>
      <c r="AT1296"/>
      <c r="AV1296" s="28"/>
      <c r="AW1296" s="10"/>
      <c r="AX1296" s="125"/>
      <c r="AY1296" s="28"/>
    </row>
    <row r="1297" spans="45:51">
      <c r="AS1297"/>
      <c r="AT1297"/>
      <c r="AV1297" s="28"/>
      <c r="AW1297" s="10"/>
      <c r="AX1297" s="125"/>
      <c r="AY1297" s="28"/>
    </row>
    <row r="1298" spans="45:51">
      <c r="AS1298"/>
      <c r="AT1298"/>
      <c r="AV1298" s="28"/>
      <c r="AW1298" s="10"/>
      <c r="AX1298" s="125"/>
      <c r="AY1298" s="28"/>
    </row>
    <row r="1299" spans="45:51">
      <c r="AS1299"/>
      <c r="AT1299"/>
      <c r="AV1299" s="28"/>
      <c r="AW1299" s="10"/>
      <c r="AX1299" s="125"/>
      <c r="AY1299" s="28"/>
    </row>
    <row r="1300" spans="45:51">
      <c r="AS1300"/>
      <c r="AT1300"/>
      <c r="AV1300" s="28"/>
      <c r="AW1300" s="10"/>
      <c r="AX1300" s="125"/>
      <c r="AY1300" s="28"/>
    </row>
    <row r="1301" spans="45:51">
      <c r="AS1301"/>
      <c r="AT1301"/>
      <c r="AV1301" s="28"/>
      <c r="AW1301" s="10"/>
      <c r="AX1301" s="125"/>
      <c r="AY1301" s="28"/>
    </row>
    <row r="1302" spans="45:51">
      <c r="AS1302"/>
      <c r="AT1302"/>
      <c r="AV1302" s="28"/>
      <c r="AW1302" s="10"/>
      <c r="AX1302" s="125"/>
      <c r="AY1302" s="28"/>
    </row>
    <row r="1303" spans="45:51">
      <c r="AS1303"/>
      <c r="AT1303"/>
      <c r="AV1303" s="28"/>
      <c r="AW1303" s="10"/>
      <c r="AX1303" s="125"/>
      <c r="AY1303" s="28"/>
    </row>
    <row r="1304" spans="45:51">
      <c r="AS1304"/>
      <c r="AT1304"/>
      <c r="AV1304" s="28"/>
      <c r="AW1304" s="10"/>
      <c r="AX1304" s="125"/>
      <c r="AY1304" s="28"/>
    </row>
    <row r="1305" spans="45:51">
      <c r="AS1305"/>
      <c r="AT1305"/>
      <c r="AV1305" s="28"/>
      <c r="AW1305" s="10"/>
      <c r="AX1305" s="125"/>
      <c r="AY1305" s="28"/>
    </row>
    <row r="1306" spans="45:51">
      <c r="AS1306"/>
      <c r="AT1306"/>
      <c r="AV1306" s="28"/>
      <c r="AW1306" s="10"/>
      <c r="AX1306" s="125"/>
      <c r="AY1306" s="28"/>
    </row>
    <row r="1307" spans="45:51">
      <c r="AS1307"/>
      <c r="AT1307"/>
      <c r="AV1307" s="28"/>
      <c r="AW1307" s="10"/>
      <c r="AX1307" s="125"/>
      <c r="AY1307" s="28"/>
    </row>
    <row r="1308" spans="45:51">
      <c r="AS1308"/>
      <c r="AT1308"/>
      <c r="AV1308" s="28"/>
      <c r="AW1308" s="10"/>
      <c r="AX1308" s="125"/>
      <c r="AY1308" s="28"/>
    </row>
    <row r="1309" spans="45:51">
      <c r="AS1309"/>
      <c r="AT1309"/>
      <c r="AV1309" s="28"/>
      <c r="AW1309" s="10"/>
      <c r="AX1309" s="125"/>
      <c r="AY1309" s="28"/>
    </row>
    <row r="1310" spans="45:51">
      <c r="AS1310"/>
      <c r="AT1310"/>
      <c r="AV1310" s="28"/>
      <c r="AW1310" s="10"/>
      <c r="AX1310" s="125"/>
      <c r="AY1310" s="28"/>
    </row>
    <row r="1311" spans="45:51">
      <c r="AS1311"/>
      <c r="AT1311"/>
      <c r="AV1311" s="28"/>
      <c r="AW1311" s="10"/>
      <c r="AX1311" s="125"/>
      <c r="AY1311" s="28"/>
    </row>
    <row r="1312" spans="45:51">
      <c r="AS1312"/>
      <c r="AT1312"/>
      <c r="AV1312" s="28"/>
      <c r="AW1312" s="10"/>
      <c r="AX1312" s="125"/>
      <c r="AY1312" s="28"/>
    </row>
    <row r="1313" spans="45:51">
      <c r="AS1313"/>
      <c r="AT1313"/>
      <c r="AV1313" s="28"/>
      <c r="AW1313" s="10"/>
      <c r="AX1313" s="125"/>
      <c r="AY1313" s="28"/>
    </row>
    <row r="1314" spans="45:51">
      <c r="AS1314"/>
      <c r="AT1314"/>
      <c r="AV1314" s="28"/>
      <c r="AW1314" s="10"/>
      <c r="AX1314" s="125"/>
      <c r="AY1314" s="28"/>
    </row>
    <row r="1315" spans="45:51">
      <c r="AS1315"/>
      <c r="AT1315"/>
      <c r="AV1315" s="28"/>
      <c r="AW1315" s="10"/>
      <c r="AX1315" s="125"/>
      <c r="AY1315" s="28"/>
    </row>
    <row r="1316" spans="45:51">
      <c r="AS1316"/>
      <c r="AT1316"/>
      <c r="AV1316" s="28"/>
      <c r="AW1316" s="10"/>
      <c r="AX1316" s="125"/>
      <c r="AY1316" s="28"/>
    </row>
    <row r="1317" spans="45:51">
      <c r="AS1317"/>
      <c r="AT1317"/>
      <c r="AV1317" s="28"/>
      <c r="AW1317" s="10"/>
      <c r="AX1317" s="125"/>
      <c r="AY1317" s="28"/>
    </row>
    <row r="1318" spans="45:51">
      <c r="AS1318"/>
      <c r="AT1318"/>
      <c r="AV1318" s="28"/>
      <c r="AW1318" s="10"/>
      <c r="AX1318" s="125"/>
      <c r="AY1318" s="28"/>
    </row>
    <row r="1319" spans="45:51">
      <c r="AS1319"/>
      <c r="AT1319"/>
      <c r="AV1319" s="28"/>
      <c r="AW1319" s="10"/>
      <c r="AX1319" s="125"/>
      <c r="AY1319" s="28"/>
    </row>
    <row r="1320" spans="45:51">
      <c r="AS1320"/>
      <c r="AT1320"/>
      <c r="AV1320" s="28"/>
      <c r="AW1320" s="10"/>
      <c r="AX1320" s="125"/>
      <c r="AY1320" s="28"/>
    </row>
    <row r="1321" spans="45:51">
      <c r="AS1321"/>
      <c r="AT1321"/>
      <c r="AV1321" s="28"/>
      <c r="AW1321" s="10"/>
      <c r="AX1321" s="125"/>
      <c r="AY1321" s="28"/>
    </row>
    <row r="1322" spans="45:51">
      <c r="AS1322"/>
      <c r="AT1322"/>
      <c r="AV1322" s="28"/>
      <c r="AW1322" s="10"/>
      <c r="AX1322" s="125"/>
      <c r="AY1322" s="28"/>
    </row>
    <row r="1323" spans="45:51">
      <c r="AS1323"/>
      <c r="AT1323"/>
      <c r="AV1323" s="28"/>
      <c r="AW1323" s="10"/>
      <c r="AX1323" s="125"/>
      <c r="AY1323" s="28"/>
    </row>
    <row r="1324" spans="45:51">
      <c r="AS1324"/>
      <c r="AT1324"/>
      <c r="AV1324" s="28"/>
      <c r="AW1324" s="10"/>
      <c r="AX1324" s="125"/>
      <c r="AY1324" s="28"/>
    </row>
    <row r="1325" spans="45:51">
      <c r="AS1325"/>
      <c r="AT1325"/>
      <c r="AV1325" s="28"/>
      <c r="AW1325" s="10"/>
      <c r="AX1325" s="125"/>
      <c r="AY1325" s="28"/>
    </row>
    <row r="1326" spans="45:51">
      <c r="AS1326"/>
      <c r="AT1326"/>
      <c r="AV1326" s="28"/>
      <c r="AW1326" s="10"/>
      <c r="AX1326" s="125"/>
      <c r="AY1326" s="28"/>
    </row>
    <row r="1327" spans="45:51">
      <c r="AS1327"/>
      <c r="AT1327"/>
      <c r="AV1327" s="28"/>
      <c r="AW1327" s="10"/>
      <c r="AX1327" s="125"/>
      <c r="AY1327" s="28"/>
    </row>
    <row r="1328" spans="45:51">
      <c r="AS1328"/>
      <c r="AT1328"/>
      <c r="AV1328" s="28"/>
      <c r="AW1328" s="10"/>
      <c r="AX1328" s="125"/>
      <c r="AY1328" s="28"/>
    </row>
    <row r="1329" spans="45:51">
      <c r="AS1329"/>
      <c r="AT1329"/>
      <c r="AV1329" s="28"/>
      <c r="AW1329" s="10"/>
      <c r="AX1329" s="125"/>
      <c r="AY1329" s="28"/>
    </row>
    <row r="1330" spans="45:51">
      <c r="AS1330"/>
      <c r="AT1330"/>
      <c r="AV1330" s="28"/>
      <c r="AW1330" s="10"/>
      <c r="AX1330" s="125"/>
      <c r="AY1330" s="28"/>
    </row>
    <row r="1331" spans="45:51">
      <c r="AS1331"/>
      <c r="AT1331"/>
      <c r="AV1331" s="28"/>
      <c r="AW1331" s="10"/>
      <c r="AX1331" s="125"/>
      <c r="AY1331" s="28"/>
    </row>
    <row r="1332" spans="45:51">
      <c r="AS1332"/>
      <c r="AT1332"/>
      <c r="AV1332" s="28"/>
      <c r="AW1332" s="10"/>
      <c r="AX1332" s="125"/>
      <c r="AY1332" s="28"/>
    </row>
    <row r="1333" spans="45:51">
      <c r="AS1333"/>
      <c r="AT1333"/>
      <c r="AV1333" s="28"/>
      <c r="AW1333" s="10"/>
      <c r="AX1333" s="125"/>
      <c r="AY1333" s="28"/>
    </row>
    <row r="1334" spans="45:51">
      <c r="AS1334"/>
      <c r="AT1334"/>
      <c r="AV1334" s="28"/>
      <c r="AW1334" s="10"/>
      <c r="AX1334" s="125"/>
      <c r="AY1334" s="28"/>
    </row>
    <row r="1335" spans="45:51">
      <c r="AS1335"/>
      <c r="AT1335"/>
      <c r="AV1335" s="28"/>
      <c r="AW1335" s="10"/>
      <c r="AX1335" s="125"/>
      <c r="AY1335" s="28"/>
    </row>
    <row r="1336" spans="45:51">
      <c r="AS1336"/>
      <c r="AT1336"/>
      <c r="AV1336" s="28"/>
      <c r="AW1336" s="10"/>
      <c r="AX1336" s="125"/>
      <c r="AY1336" s="28"/>
    </row>
    <row r="1337" spans="45:51">
      <c r="AS1337"/>
      <c r="AT1337"/>
      <c r="AV1337" s="28"/>
      <c r="AW1337" s="10"/>
      <c r="AX1337" s="125"/>
      <c r="AY1337" s="28"/>
    </row>
    <row r="1338" spans="45:51">
      <c r="AS1338"/>
      <c r="AT1338"/>
      <c r="AV1338" s="28"/>
      <c r="AW1338" s="10"/>
      <c r="AX1338" s="125"/>
      <c r="AY1338" s="28"/>
    </row>
    <row r="1339" spans="45:51">
      <c r="AS1339"/>
      <c r="AT1339"/>
      <c r="AV1339" s="28"/>
      <c r="AW1339" s="10"/>
      <c r="AX1339" s="125"/>
      <c r="AY1339" s="28"/>
    </row>
    <row r="1340" spans="45:51">
      <c r="AS1340"/>
      <c r="AT1340"/>
      <c r="AV1340" s="28"/>
      <c r="AW1340" s="10"/>
      <c r="AX1340" s="125"/>
      <c r="AY1340" s="28"/>
    </row>
    <row r="1341" spans="45:51">
      <c r="AS1341"/>
      <c r="AT1341"/>
      <c r="AV1341" s="28"/>
      <c r="AW1341" s="10"/>
      <c r="AX1341" s="125"/>
      <c r="AY1341" s="28"/>
    </row>
    <row r="1342" spans="45:51">
      <c r="AS1342"/>
      <c r="AT1342"/>
      <c r="AV1342" s="28"/>
      <c r="AW1342" s="10"/>
      <c r="AX1342" s="125"/>
      <c r="AY1342" s="28"/>
    </row>
    <row r="1343" spans="45:51">
      <c r="AS1343"/>
      <c r="AT1343"/>
      <c r="AV1343" s="28"/>
      <c r="AW1343" s="10"/>
      <c r="AX1343" s="125"/>
      <c r="AY1343" s="28"/>
    </row>
    <row r="1344" spans="45:51">
      <c r="AS1344"/>
      <c r="AT1344"/>
      <c r="AV1344" s="28"/>
      <c r="AW1344" s="10"/>
      <c r="AX1344" s="125"/>
      <c r="AY1344" s="28"/>
    </row>
    <row r="1345" spans="45:51">
      <c r="AS1345"/>
      <c r="AT1345"/>
      <c r="AV1345" s="28"/>
      <c r="AW1345" s="10"/>
      <c r="AX1345" s="125"/>
      <c r="AY1345" s="28"/>
    </row>
    <row r="1346" spans="45:51">
      <c r="AS1346"/>
      <c r="AT1346"/>
      <c r="AV1346" s="28"/>
      <c r="AW1346" s="10"/>
      <c r="AX1346" s="125"/>
      <c r="AY1346" s="28"/>
    </row>
    <row r="1347" spans="45:51">
      <c r="AS1347"/>
      <c r="AT1347"/>
      <c r="AV1347" s="28"/>
      <c r="AW1347" s="10"/>
      <c r="AX1347" s="125"/>
      <c r="AY1347" s="28"/>
    </row>
    <row r="1348" spans="45:51">
      <c r="AS1348"/>
      <c r="AT1348"/>
      <c r="AV1348" s="28"/>
      <c r="AW1348" s="10"/>
      <c r="AX1348" s="125"/>
      <c r="AY1348" s="28"/>
    </row>
    <row r="1349" spans="45:51">
      <c r="AS1349"/>
      <c r="AT1349"/>
      <c r="AV1349" s="28"/>
      <c r="AW1349" s="10"/>
      <c r="AX1349" s="125"/>
      <c r="AY1349" s="28"/>
    </row>
    <row r="1350" spans="45:51">
      <c r="AS1350"/>
      <c r="AT1350"/>
      <c r="AV1350" s="28"/>
      <c r="AW1350" s="10"/>
      <c r="AX1350" s="125"/>
      <c r="AY1350" s="28"/>
    </row>
    <row r="1351" spans="45:51">
      <c r="AS1351"/>
      <c r="AT1351"/>
      <c r="AV1351" s="28"/>
      <c r="AW1351" s="10"/>
      <c r="AX1351" s="125"/>
      <c r="AY1351" s="28"/>
    </row>
    <row r="1352" spans="45:51">
      <c r="AS1352"/>
      <c r="AT1352"/>
      <c r="AV1352" s="28"/>
      <c r="AW1352" s="10"/>
      <c r="AX1352" s="125"/>
      <c r="AY1352" s="28"/>
    </row>
    <row r="1353" spans="45:51">
      <c r="AS1353"/>
      <c r="AT1353"/>
      <c r="AV1353" s="28"/>
      <c r="AW1353" s="10"/>
      <c r="AX1353" s="125"/>
      <c r="AY1353" s="28"/>
    </row>
    <row r="1354" spans="45:51">
      <c r="AS1354"/>
      <c r="AT1354"/>
      <c r="AV1354" s="28"/>
      <c r="AW1354" s="10"/>
      <c r="AX1354" s="125"/>
      <c r="AY1354" s="28"/>
    </row>
    <row r="1355" spans="45:51">
      <c r="AS1355"/>
      <c r="AT1355"/>
      <c r="AV1355" s="28"/>
      <c r="AW1355" s="10"/>
      <c r="AX1355" s="125"/>
      <c r="AY1355" s="28"/>
    </row>
    <row r="1356" spans="45:51">
      <c r="AS1356"/>
      <c r="AT1356"/>
      <c r="AV1356" s="28"/>
      <c r="AW1356" s="10"/>
      <c r="AX1356" s="125"/>
      <c r="AY1356" s="28"/>
    </row>
    <row r="1357" spans="45:51">
      <c r="AS1357"/>
      <c r="AT1357"/>
      <c r="AV1357" s="28"/>
      <c r="AW1357" s="10"/>
      <c r="AX1357" s="125"/>
      <c r="AY1357" s="28"/>
    </row>
    <row r="1358" spans="45:51">
      <c r="AS1358"/>
      <c r="AT1358"/>
      <c r="AV1358" s="28"/>
      <c r="AW1358" s="10"/>
      <c r="AX1358" s="125"/>
      <c r="AY1358" s="28"/>
    </row>
    <row r="1359" spans="45:51">
      <c r="AS1359"/>
      <c r="AT1359"/>
      <c r="AV1359" s="28"/>
      <c r="AW1359" s="10"/>
      <c r="AX1359" s="125"/>
      <c r="AY1359" s="28"/>
    </row>
    <row r="1360" spans="45:51">
      <c r="AS1360"/>
      <c r="AT1360"/>
      <c r="AV1360" s="28"/>
      <c r="AW1360" s="10"/>
      <c r="AX1360" s="125"/>
      <c r="AY1360" s="28"/>
    </row>
    <row r="1361" spans="45:51">
      <c r="AS1361"/>
      <c r="AT1361"/>
      <c r="AV1361" s="28"/>
      <c r="AW1361" s="10"/>
      <c r="AX1361" s="125"/>
      <c r="AY1361" s="28"/>
    </row>
    <row r="1362" spans="45:51">
      <c r="AS1362"/>
      <c r="AT1362"/>
      <c r="AV1362" s="28"/>
      <c r="AW1362" s="10"/>
      <c r="AX1362" s="125"/>
      <c r="AY1362" s="28"/>
    </row>
    <row r="1363" spans="45:51">
      <c r="AS1363"/>
      <c r="AT1363"/>
      <c r="AV1363" s="28"/>
      <c r="AW1363" s="10"/>
      <c r="AX1363" s="125"/>
      <c r="AY1363" s="28"/>
    </row>
    <row r="1364" spans="45:51">
      <c r="AS1364"/>
      <c r="AT1364"/>
      <c r="AV1364" s="28"/>
      <c r="AW1364" s="10"/>
      <c r="AX1364" s="125"/>
      <c r="AY1364" s="28"/>
    </row>
    <row r="1365" spans="45:51">
      <c r="AS1365"/>
      <c r="AT1365"/>
      <c r="AV1365" s="28"/>
      <c r="AW1365" s="10"/>
      <c r="AX1365" s="125"/>
      <c r="AY1365" s="28"/>
    </row>
    <row r="1366" spans="45:51">
      <c r="AS1366"/>
      <c r="AT1366"/>
      <c r="AV1366" s="28"/>
      <c r="AW1366" s="10"/>
      <c r="AX1366" s="125"/>
      <c r="AY1366" s="28"/>
    </row>
    <row r="1367" spans="45:51">
      <c r="AS1367"/>
      <c r="AT1367"/>
      <c r="AV1367" s="28"/>
      <c r="AW1367" s="10"/>
      <c r="AX1367" s="125"/>
      <c r="AY1367" s="28"/>
    </row>
    <row r="1368" spans="45:51">
      <c r="AS1368"/>
      <c r="AT1368"/>
      <c r="AV1368" s="28"/>
      <c r="AW1368" s="10"/>
      <c r="AX1368" s="125"/>
      <c r="AY1368" s="28"/>
    </row>
    <row r="1369" spans="45:51">
      <c r="AS1369"/>
      <c r="AT1369"/>
      <c r="AV1369" s="28"/>
      <c r="AW1369" s="10"/>
      <c r="AX1369" s="125"/>
      <c r="AY1369" s="28"/>
    </row>
    <row r="1370" spans="45:51">
      <c r="AS1370"/>
      <c r="AT1370"/>
      <c r="AV1370" s="28"/>
      <c r="AW1370" s="10"/>
      <c r="AX1370" s="125"/>
      <c r="AY1370" s="28"/>
    </row>
    <row r="1371" spans="45:51">
      <c r="AS1371"/>
      <c r="AT1371"/>
      <c r="AV1371" s="28"/>
      <c r="AW1371" s="10"/>
      <c r="AX1371" s="125"/>
      <c r="AY1371" s="28"/>
    </row>
    <row r="1372" spans="45:51">
      <c r="AS1372"/>
      <c r="AT1372"/>
      <c r="AV1372" s="28"/>
      <c r="AW1372" s="10"/>
      <c r="AX1372" s="125"/>
      <c r="AY1372" s="28"/>
    </row>
    <row r="1373" spans="45:51">
      <c r="AS1373"/>
      <c r="AT1373"/>
      <c r="AV1373" s="28"/>
      <c r="AW1373" s="10"/>
      <c r="AX1373" s="125"/>
      <c r="AY1373" s="28"/>
    </row>
    <row r="1374" spans="45:51">
      <c r="AS1374"/>
      <c r="AT1374"/>
      <c r="AV1374" s="28"/>
      <c r="AW1374" s="10"/>
      <c r="AX1374" s="125"/>
      <c r="AY1374" s="28"/>
    </row>
    <row r="1375" spans="45:51">
      <c r="AS1375"/>
      <c r="AT1375"/>
      <c r="AV1375" s="28"/>
      <c r="AW1375" s="10"/>
      <c r="AX1375" s="125"/>
      <c r="AY1375" s="28"/>
    </row>
    <row r="1376" spans="45:51">
      <c r="AS1376"/>
      <c r="AT1376"/>
      <c r="AV1376" s="28"/>
      <c r="AW1376" s="10"/>
      <c r="AX1376" s="125"/>
      <c r="AY1376" s="28"/>
    </row>
    <row r="1377" spans="45:51">
      <c r="AS1377"/>
      <c r="AT1377"/>
      <c r="AV1377" s="28"/>
      <c r="AW1377" s="10"/>
      <c r="AX1377" s="125"/>
      <c r="AY1377" s="28"/>
    </row>
    <row r="1378" spans="45:51">
      <c r="AS1378"/>
      <c r="AT1378"/>
      <c r="AV1378" s="28"/>
      <c r="AW1378" s="10"/>
      <c r="AX1378" s="125"/>
      <c r="AY1378" s="28"/>
    </row>
    <row r="1379" spans="45:51">
      <c r="AS1379"/>
      <c r="AT1379"/>
      <c r="AV1379" s="28"/>
      <c r="AW1379" s="10"/>
      <c r="AX1379" s="125"/>
      <c r="AY1379" s="28"/>
    </row>
    <row r="1380" spans="45:51">
      <c r="AS1380"/>
      <c r="AT1380"/>
      <c r="AV1380" s="28"/>
      <c r="AW1380" s="10"/>
      <c r="AX1380" s="125"/>
      <c r="AY1380" s="28"/>
    </row>
    <row r="1381" spans="45:51">
      <c r="AS1381"/>
      <c r="AT1381"/>
      <c r="AV1381" s="28"/>
      <c r="AW1381" s="10"/>
      <c r="AX1381" s="125"/>
      <c r="AY1381" s="28"/>
    </row>
    <row r="1382" spans="45:51">
      <c r="AS1382"/>
      <c r="AT1382"/>
      <c r="AV1382" s="28"/>
      <c r="AW1382" s="10"/>
      <c r="AX1382" s="125"/>
      <c r="AY1382" s="28"/>
    </row>
    <row r="1383" spans="45:51">
      <c r="AS1383"/>
      <c r="AT1383"/>
      <c r="AV1383" s="28"/>
      <c r="AW1383" s="10"/>
      <c r="AX1383" s="125"/>
      <c r="AY1383" s="28"/>
    </row>
    <row r="1384" spans="45:51">
      <c r="AS1384"/>
      <c r="AT1384"/>
      <c r="AV1384" s="28"/>
      <c r="AW1384" s="10"/>
      <c r="AX1384" s="125"/>
      <c r="AY1384" s="28"/>
    </row>
    <row r="1385" spans="45:51">
      <c r="AS1385"/>
      <c r="AT1385"/>
      <c r="AV1385" s="28"/>
      <c r="AW1385" s="10"/>
      <c r="AX1385" s="125"/>
      <c r="AY1385" s="28"/>
    </row>
    <row r="1386" spans="45:51">
      <c r="AS1386"/>
      <c r="AT1386"/>
      <c r="AV1386" s="28"/>
      <c r="AW1386" s="10"/>
      <c r="AX1386" s="125"/>
      <c r="AY1386" s="28"/>
    </row>
    <row r="1387" spans="45:51">
      <c r="AS1387"/>
      <c r="AT1387"/>
      <c r="AV1387" s="28"/>
      <c r="AW1387" s="10"/>
      <c r="AX1387" s="125"/>
      <c r="AY1387" s="28"/>
    </row>
    <row r="1388" spans="45:51">
      <c r="AS1388"/>
      <c r="AT1388"/>
      <c r="AV1388" s="28"/>
      <c r="AW1388" s="10"/>
      <c r="AX1388" s="125"/>
      <c r="AY1388" s="28"/>
    </row>
    <row r="1389" spans="45:51">
      <c r="AS1389"/>
      <c r="AT1389"/>
      <c r="AV1389" s="28"/>
      <c r="AW1389" s="10"/>
      <c r="AX1389" s="125"/>
      <c r="AY1389" s="28"/>
    </row>
    <row r="1390" spans="45:51">
      <c r="AS1390"/>
      <c r="AT1390"/>
      <c r="AV1390" s="28"/>
      <c r="AW1390" s="10"/>
      <c r="AX1390" s="125"/>
      <c r="AY1390" s="28"/>
    </row>
    <row r="1391" spans="45:51">
      <c r="AS1391"/>
      <c r="AT1391"/>
      <c r="AV1391" s="28"/>
      <c r="AW1391" s="10"/>
      <c r="AX1391" s="125"/>
      <c r="AY1391" s="28"/>
    </row>
    <row r="1392" spans="45:51">
      <c r="AS1392"/>
      <c r="AT1392"/>
      <c r="AV1392" s="28"/>
      <c r="AW1392" s="10"/>
      <c r="AX1392" s="125"/>
      <c r="AY1392" s="28"/>
    </row>
    <row r="1393" spans="45:51">
      <c r="AS1393"/>
      <c r="AT1393"/>
      <c r="AV1393" s="28"/>
      <c r="AW1393" s="10"/>
      <c r="AX1393" s="125"/>
      <c r="AY1393" s="28"/>
    </row>
    <row r="1394" spans="45:51">
      <c r="AS1394"/>
      <c r="AT1394"/>
      <c r="AV1394" s="28"/>
      <c r="AW1394" s="10"/>
      <c r="AX1394" s="125"/>
      <c r="AY1394" s="28"/>
    </row>
    <row r="1395" spans="45:51">
      <c r="AS1395"/>
      <c r="AT1395"/>
      <c r="AV1395" s="28"/>
      <c r="AW1395" s="10"/>
      <c r="AX1395" s="125"/>
      <c r="AY1395" s="28"/>
    </row>
    <row r="1396" spans="45:51">
      <c r="AS1396"/>
      <c r="AT1396"/>
      <c r="AV1396" s="28"/>
      <c r="AW1396" s="10"/>
      <c r="AX1396" s="125"/>
      <c r="AY1396" s="28"/>
    </row>
    <row r="1397" spans="45:51">
      <c r="AS1397"/>
      <c r="AT1397"/>
      <c r="AV1397" s="28"/>
      <c r="AW1397" s="10"/>
      <c r="AX1397" s="125"/>
      <c r="AY1397" s="28"/>
    </row>
    <row r="1398" spans="45:51">
      <c r="AS1398"/>
      <c r="AT1398"/>
      <c r="AV1398" s="28"/>
      <c r="AW1398" s="10"/>
      <c r="AX1398" s="125"/>
      <c r="AY1398" s="28"/>
    </row>
    <row r="1399" spans="45:51">
      <c r="AS1399"/>
      <c r="AT1399"/>
      <c r="AV1399" s="28"/>
      <c r="AW1399" s="10"/>
      <c r="AX1399" s="125"/>
      <c r="AY1399" s="28"/>
    </row>
    <row r="1400" spans="45:51">
      <c r="AS1400"/>
      <c r="AT1400"/>
      <c r="AV1400" s="28"/>
      <c r="AW1400" s="10"/>
      <c r="AX1400" s="125"/>
      <c r="AY1400" s="28"/>
    </row>
    <row r="1401" spans="45:51">
      <c r="AS1401"/>
      <c r="AT1401"/>
      <c r="AV1401" s="28"/>
      <c r="AW1401" s="10"/>
      <c r="AX1401" s="125"/>
      <c r="AY1401" s="28"/>
    </row>
    <row r="1402" spans="45:51">
      <c r="AS1402"/>
      <c r="AT1402"/>
      <c r="AV1402" s="28"/>
      <c r="AW1402" s="10"/>
      <c r="AX1402" s="125"/>
      <c r="AY1402" s="28"/>
    </row>
    <row r="1403" spans="45:51">
      <c r="AS1403"/>
      <c r="AT1403"/>
      <c r="AV1403" s="28"/>
      <c r="AW1403" s="10"/>
      <c r="AX1403" s="125"/>
      <c r="AY1403" s="28"/>
    </row>
    <row r="1404" spans="45:51">
      <c r="AS1404"/>
      <c r="AT1404"/>
      <c r="AV1404" s="28"/>
      <c r="AW1404" s="10"/>
      <c r="AX1404" s="125"/>
      <c r="AY1404" s="28"/>
    </row>
    <row r="1405" spans="45:51">
      <c r="AS1405"/>
      <c r="AT1405"/>
      <c r="AV1405" s="28"/>
      <c r="AW1405" s="10"/>
      <c r="AX1405" s="125"/>
      <c r="AY1405" s="28"/>
    </row>
    <row r="1406" spans="45:51">
      <c r="AS1406"/>
      <c r="AT1406"/>
      <c r="AV1406" s="28"/>
      <c r="AW1406" s="10"/>
      <c r="AX1406" s="125"/>
      <c r="AY1406" s="28"/>
    </row>
    <row r="1407" spans="45:51">
      <c r="AS1407"/>
      <c r="AT1407"/>
      <c r="AV1407" s="28"/>
      <c r="AW1407" s="10"/>
      <c r="AX1407" s="125"/>
      <c r="AY1407" s="28"/>
    </row>
    <row r="1408" spans="45:51">
      <c r="AS1408"/>
      <c r="AT1408"/>
      <c r="AV1408" s="28"/>
      <c r="AW1408" s="10"/>
      <c r="AX1408" s="125"/>
      <c r="AY1408" s="28"/>
    </row>
    <row r="1409" spans="45:51">
      <c r="AS1409"/>
      <c r="AT1409"/>
      <c r="AV1409" s="28"/>
      <c r="AW1409" s="10"/>
      <c r="AX1409" s="125"/>
      <c r="AY1409" s="28"/>
    </row>
    <row r="1410" spans="45:51">
      <c r="AS1410"/>
      <c r="AT1410"/>
      <c r="AV1410" s="28"/>
      <c r="AW1410" s="10"/>
      <c r="AX1410" s="125"/>
      <c r="AY1410" s="28"/>
    </row>
    <row r="1411" spans="45:51">
      <c r="AS1411"/>
      <c r="AT1411"/>
      <c r="AV1411" s="28"/>
      <c r="AW1411" s="10"/>
      <c r="AX1411" s="125"/>
      <c r="AY1411" s="28"/>
    </row>
    <row r="1412" spans="45:51">
      <c r="AS1412"/>
      <c r="AT1412"/>
      <c r="AV1412" s="28"/>
      <c r="AW1412" s="10"/>
      <c r="AX1412" s="125"/>
      <c r="AY1412" s="28"/>
    </row>
    <row r="1413" spans="45:51">
      <c r="AS1413"/>
      <c r="AT1413"/>
      <c r="AV1413" s="28"/>
      <c r="AW1413" s="10"/>
      <c r="AX1413" s="125"/>
      <c r="AY1413" s="28"/>
    </row>
    <row r="1414" spans="45:51">
      <c r="AS1414"/>
      <c r="AT1414"/>
      <c r="AV1414" s="28"/>
      <c r="AW1414" s="10"/>
      <c r="AX1414" s="125"/>
      <c r="AY1414" s="28"/>
    </row>
    <row r="1415" spans="45:51">
      <c r="AS1415"/>
      <c r="AT1415"/>
      <c r="AV1415" s="28"/>
      <c r="AW1415" s="10"/>
      <c r="AX1415" s="125"/>
      <c r="AY1415" s="28"/>
    </row>
    <row r="1416" spans="45:51">
      <c r="AS1416"/>
      <c r="AT1416"/>
      <c r="AV1416" s="28"/>
      <c r="AW1416" s="10"/>
      <c r="AX1416" s="125"/>
      <c r="AY1416" s="28"/>
    </row>
    <row r="1417" spans="45:51">
      <c r="AS1417"/>
      <c r="AT1417"/>
      <c r="AV1417" s="28"/>
      <c r="AW1417" s="10"/>
      <c r="AX1417" s="125"/>
      <c r="AY1417" s="28"/>
    </row>
    <row r="1418" spans="45:51">
      <c r="AS1418"/>
      <c r="AT1418"/>
      <c r="AV1418" s="28"/>
      <c r="AW1418" s="10"/>
      <c r="AX1418" s="125"/>
      <c r="AY1418" s="28"/>
    </row>
    <row r="1419" spans="45:51">
      <c r="AS1419"/>
      <c r="AT1419"/>
      <c r="AV1419" s="28"/>
      <c r="AW1419" s="10"/>
      <c r="AX1419" s="125"/>
      <c r="AY1419" s="28"/>
    </row>
    <row r="1420" spans="45:51">
      <c r="AS1420"/>
      <c r="AT1420"/>
      <c r="AV1420" s="28"/>
      <c r="AW1420" s="10"/>
      <c r="AX1420" s="125"/>
      <c r="AY1420" s="28"/>
    </row>
    <row r="1421" spans="45:51">
      <c r="AS1421"/>
      <c r="AT1421"/>
      <c r="AV1421" s="28"/>
      <c r="AW1421" s="10"/>
      <c r="AX1421" s="125"/>
      <c r="AY1421" s="28"/>
    </row>
    <row r="1422" spans="45:51">
      <c r="AS1422"/>
      <c r="AT1422"/>
      <c r="AV1422" s="28"/>
      <c r="AW1422" s="10"/>
      <c r="AX1422" s="125"/>
      <c r="AY1422" s="28"/>
    </row>
    <row r="1423" spans="45:51">
      <c r="AS1423"/>
      <c r="AT1423"/>
      <c r="AV1423" s="28"/>
      <c r="AW1423" s="10"/>
      <c r="AX1423" s="125"/>
      <c r="AY1423" s="28"/>
    </row>
    <row r="1424" spans="45:51">
      <c r="AS1424"/>
      <c r="AT1424"/>
      <c r="AV1424" s="28"/>
      <c r="AW1424" s="10"/>
      <c r="AX1424" s="125"/>
      <c r="AY1424" s="28"/>
    </row>
    <row r="1425" spans="45:51">
      <c r="AS1425"/>
      <c r="AT1425"/>
      <c r="AV1425" s="28"/>
      <c r="AW1425" s="10"/>
      <c r="AX1425" s="125"/>
      <c r="AY1425" s="28"/>
    </row>
    <row r="1426" spans="45:51">
      <c r="AS1426"/>
      <c r="AT1426"/>
      <c r="AV1426" s="28"/>
      <c r="AW1426" s="10"/>
      <c r="AX1426" s="125"/>
      <c r="AY1426" s="28"/>
    </row>
    <row r="1427" spans="45:51">
      <c r="AS1427"/>
      <c r="AT1427"/>
      <c r="AV1427" s="28"/>
      <c r="AW1427" s="10"/>
      <c r="AX1427" s="125"/>
      <c r="AY1427" s="28"/>
    </row>
    <row r="1428" spans="45:51">
      <c r="AS1428"/>
      <c r="AT1428"/>
      <c r="AV1428" s="28"/>
      <c r="AW1428" s="10"/>
      <c r="AX1428" s="125"/>
      <c r="AY1428" s="28"/>
    </row>
    <row r="1429" spans="45:51">
      <c r="AS1429"/>
      <c r="AT1429"/>
      <c r="AV1429" s="28"/>
      <c r="AW1429" s="10"/>
      <c r="AX1429" s="125"/>
      <c r="AY1429" s="28"/>
    </row>
    <row r="1430" spans="45:51">
      <c r="AS1430"/>
      <c r="AT1430"/>
      <c r="AV1430" s="28"/>
      <c r="AW1430" s="10"/>
      <c r="AX1430" s="125"/>
      <c r="AY1430" s="28"/>
    </row>
    <row r="1431" spans="45:51">
      <c r="AS1431"/>
      <c r="AT1431"/>
      <c r="AV1431" s="28"/>
      <c r="AW1431" s="10"/>
      <c r="AX1431" s="125"/>
      <c r="AY1431" s="28"/>
    </row>
    <row r="1432" spans="45:51">
      <c r="AS1432"/>
      <c r="AT1432"/>
      <c r="AV1432" s="28"/>
      <c r="AW1432" s="10"/>
      <c r="AX1432" s="125"/>
      <c r="AY1432" s="28"/>
    </row>
    <row r="1433" spans="45:51">
      <c r="AS1433"/>
      <c r="AT1433"/>
      <c r="AV1433" s="28"/>
      <c r="AW1433" s="10"/>
      <c r="AX1433" s="125"/>
      <c r="AY1433" s="28"/>
    </row>
    <row r="1434" spans="45:51">
      <c r="AS1434"/>
      <c r="AT1434"/>
      <c r="AV1434" s="28"/>
      <c r="AW1434" s="10"/>
      <c r="AX1434" s="125"/>
      <c r="AY1434" s="28"/>
    </row>
    <row r="1435" spans="45:51">
      <c r="AS1435"/>
      <c r="AT1435"/>
      <c r="AV1435" s="28"/>
      <c r="AW1435" s="10"/>
      <c r="AX1435" s="125"/>
      <c r="AY1435" s="28"/>
    </row>
    <row r="1436" spans="45:51">
      <c r="AS1436"/>
      <c r="AT1436"/>
      <c r="AV1436" s="28"/>
      <c r="AW1436" s="10"/>
      <c r="AX1436" s="125"/>
      <c r="AY1436" s="28"/>
    </row>
    <row r="1437" spans="45:51">
      <c r="AS1437"/>
      <c r="AT1437"/>
      <c r="AV1437" s="28"/>
      <c r="AW1437" s="10"/>
      <c r="AX1437" s="125"/>
      <c r="AY1437" s="28"/>
    </row>
    <row r="1438" spans="45:51">
      <c r="AS1438"/>
      <c r="AT1438"/>
      <c r="AV1438" s="28"/>
      <c r="AW1438" s="10"/>
      <c r="AX1438" s="125"/>
      <c r="AY1438" s="28"/>
    </row>
    <row r="1439" spans="45:51">
      <c r="AS1439"/>
      <c r="AT1439"/>
      <c r="AV1439" s="28"/>
      <c r="AW1439" s="10"/>
      <c r="AX1439" s="125"/>
      <c r="AY1439" s="28"/>
    </row>
    <row r="1440" spans="45:51">
      <c r="AS1440"/>
      <c r="AT1440"/>
      <c r="AV1440" s="28"/>
      <c r="AW1440" s="10"/>
      <c r="AX1440" s="125"/>
      <c r="AY1440" s="28"/>
    </row>
    <row r="1441" spans="45:51">
      <c r="AS1441"/>
      <c r="AT1441"/>
      <c r="AV1441" s="28"/>
      <c r="AW1441" s="10"/>
      <c r="AX1441" s="125"/>
      <c r="AY1441" s="28"/>
    </row>
    <row r="1442" spans="45:51">
      <c r="AS1442"/>
      <c r="AT1442"/>
      <c r="AV1442" s="28"/>
      <c r="AW1442" s="10"/>
      <c r="AX1442" s="125"/>
      <c r="AY1442" s="28"/>
    </row>
    <row r="1443" spans="45:51">
      <c r="AS1443"/>
      <c r="AT1443"/>
      <c r="AV1443" s="28"/>
      <c r="AW1443" s="10"/>
      <c r="AX1443" s="125"/>
      <c r="AY1443" s="28"/>
    </row>
    <row r="1444" spans="45:51">
      <c r="AS1444"/>
      <c r="AT1444"/>
      <c r="AV1444" s="28"/>
      <c r="AW1444" s="10"/>
      <c r="AX1444" s="125"/>
      <c r="AY1444" s="28"/>
    </row>
    <row r="1445" spans="45:51">
      <c r="AS1445"/>
      <c r="AT1445"/>
      <c r="AV1445" s="28"/>
      <c r="AW1445" s="10"/>
      <c r="AX1445" s="125"/>
      <c r="AY1445" s="28"/>
    </row>
    <row r="1446" spans="45:51">
      <c r="AS1446"/>
      <c r="AT1446"/>
      <c r="AV1446" s="28"/>
      <c r="AW1446" s="10"/>
      <c r="AX1446" s="125"/>
      <c r="AY1446" s="28"/>
    </row>
    <row r="1447" spans="45:51">
      <c r="AS1447"/>
      <c r="AT1447"/>
      <c r="AV1447" s="28"/>
      <c r="AW1447" s="10"/>
      <c r="AX1447" s="125"/>
      <c r="AY1447" s="28"/>
    </row>
    <row r="1448" spans="45:51">
      <c r="AS1448"/>
      <c r="AT1448"/>
      <c r="AV1448" s="28"/>
      <c r="AW1448" s="10"/>
      <c r="AX1448" s="125"/>
      <c r="AY1448" s="28"/>
    </row>
    <row r="1449" spans="45:51">
      <c r="AS1449"/>
      <c r="AT1449"/>
      <c r="AV1449" s="28"/>
      <c r="AW1449" s="10"/>
      <c r="AX1449" s="125"/>
      <c r="AY1449" s="28"/>
    </row>
    <row r="1450" spans="45:51">
      <c r="AS1450"/>
      <c r="AT1450"/>
      <c r="AV1450" s="28"/>
      <c r="AW1450" s="10"/>
      <c r="AX1450" s="125"/>
      <c r="AY1450" s="28"/>
    </row>
    <row r="1451" spans="45:51">
      <c r="AS1451"/>
      <c r="AT1451"/>
      <c r="AV1451" s="28"/>
      <c r="AW1451" s="10"/>
      <c r="AX1451" s="125"/>
      <c r="AY1451" s="28"/>
    </row>
    <row r="1452" spans="45:51">
      <c r="AS1452"/>
      <c r="AT1452"/>
      <c r="AV1452" s="28"/>
      <c r="AW1452" s="10"/>
      <c r="AX1452" s="125"/>
      <c r="AY1452" s="28"/>
    </row>
    <row r="1453" spans="45:51">
      <c r="AS1453"/>
      <c r="AT1453"/>
      <c r="AV1453" s="28"/>
      <c r="AW1453" s="10"/>
      <c r="AX1453" s="125"/>
      <c r="AY1453" s="28"/>
    </row>
    <row r="1454" spans="45:51">
      <c r="AS1454"/>
      <c r="AT1454"/>
      <c r="AV1454" s="28"/>
      <c r="AW1454" s="10"/>
      <c r="AX1454" s="125"/>
      <c r="AY1454" s="28"/>
    </row>
    <row r="1455" spans="45:51">
      <c r="AS1455"/>
      <c r="AT1455"/>
      <c r="AV1455" s="28"/>
      <c r="AW1455" s="10"/>
      <c r="AX1455" s="125"/>
      <c r="AY1455" s="28"/>
    </row>
    <row r="1456" spans="45:51">
      <c r="AS1456"/>
      <c r="AT1456"/>
      <c r="AV1456" s="28"/>
      <c r="AW1456" s="10"/>
      <c r="AX1456" s="125"/>
      <c r="AY1456" s="28"/>
    </row>
    <row r="1457" spans="45:51">
      <c r="AS1457"/>
      <c r="AT1457"/>
      <c r="AV1457" s="28"/>
      <c r="AW1457" s="10"/>
      <c r="AX1457" s="125"/>
      <c r="AY1457" s="28"/>
    </row>
    <row r="1458" spans="45:51">
      <c r="AS1458"/>
      <c r="AT1458"/>
      <c r="AV1458" s="28"/>
      <c r="AW1458" s="10"/>
      <c r="AX1458" s="125"/>
      <c r="AY1458" s="28"/>
    </row>
    <row r="1459" spans="45:51">
      <c r="AS1459"/>
      <c r="AT1459"/>
      <c r="AV1459" s="28"/>
      <c r="AW1459" s="10"/>
      <c r="AX1459" s="125"/>
      <c r="AY1459" s="28"/>
    </row>
    <row r="1460" spans="45:51">
      <c r="AS1460"/>
      <c r="AT1460"/>
      <c r="AV1460" s="28"/>
      <c r="AW1460" s="10"/>
      <c r="AX1460" s="125"/>
      <c r="AY1460" s="28"/>
    </row>
    <row r="1461" spans="45:51">
      <c r="AS1461"/>
      <c r="AT1461"/>
      <c r="AV1461" s="28"/>
      <c r="AW1461" s="10"/>
      <c r="AX1461" s="125"/>
      <c r="AY1461" s="28"/>
    </row>
    <row r="1462" spans="45:51">
      <c r="AS1462"/>
      <c r="AT1462"/>
      <c r="AV1462" s="28"/>
      <c r="AW1462" s="10"/>
      <c r="AX1462" s="125"/>
      <c r="AY1462" s="28"/>
    </row>
    <row r="1463" spans="45:51">
      <c r="AS1463"/>
      <c r="AT1463"/>
      <c r="AV1463" s="28"/>
      <c r="AW1463" s="10"/>
      <c r="AX1463" s="125"/>
      <c r="AY1463" s="28"/>
    </row>
    <row r="1464" spans="45:51">
      <c r="AS1464"/>
      <c r="AT1464"/>
      <c r="AV1464" s="28"/>
      <c r="AW1464" s="10"/>
      <c r="AX1464" s="125"/>
      <c r="AY1464" s="28"/>
    </row>
    <row r="1465" spans="45:51">
      <c r="AS1465"/>
      <c r="AT1465"/>
      <c r="AV1465" s="28"/>
      <c r="AW1465" s="10"/>
      <c r="AX1465" s="125"/>
      <c r="AY1465" s="28"/>
    </row>
    <row r="1466" spans="45:51">
      <c r="AS1466"/>
      <c r="AT1466"/>
      <c r="AV1466" s="28"/>
      <c r="AW1466" s="10"/>
      <c r="AX1466" s="125"/>
      <c r="AY1466" s="28"/>
    </row>
    <row r="1467" spans="45:51">
      <c r="AS1467"/>
      <c r="AT1467"/>
      <c r="AV1467" s="28"/>
      <c r="AW1467" s="10"/>
      <c r="AX1467" s="125"/>
      <c r="AY1467" s="28"/>
    </row>
    <row r="1468" spans="45:51">
      <c r="AS1468"/>
      <c r="AT1468"/>
      <c r="AV1468" s="28"/>
      <c r="AW1468" s="10"/>
      <c r="AX1468" s="125"/>
      <c r="AY1468" s="28"/>
    </row>
    <row r="1469" spans="45:51">
      <c r="AS1469"/>
      <c r="AT1469"/>
      <c r="AV1469" s="28"/>
      <c r="AW1469" s="10"/>
      <c r="AX1469" s="125"/>
      <c r="AY1469" s="28"/>
    </row>
    <row r="1470" spans="45:51">
      <c r="AS1470"/>
      <c r="AT1470"/>
      <c r="AV1470" s="28"/>
      <c r="AW1470" s="10"/>
      <c r="AX1470" s="125"/>
      <c r="AY1470" s="28"/>
    </row>
    <row r="1471" spans="45:51">
      <c r="AS1471"/>
      <c r="AT1471"/>
      <c r="AV1471" s="28"/>
      <c r="AW1471" s="10"/>
      <c r="AX1471" s="125"/>
      <c r="AY1471" s="28"/>
    </row>
    <row r="1472" spans="45:51">
      <c r="AS1472"/>
      <c r="AT1472"/>
      <c r="AV1472" s="28"/>
      <c r="AW1472" s="10"/>
      <c r="AX1472" s="125"/>
      <c r="AY1472" s="28"/>
    </row>
    <row r="1473" spans="45:51">
      <c r="AS1473"/>
      <c r="AT1473"/>
      <c r="AV1473" s="28"/>
      <c r="AW1473" s="10"/>
      <c r="AX1473" s="125"/>
      <c r="AY1473" s="28"/>
    </row>
    <row r="1474" spans="45:51">
      <c r="AS1474"/>
      <c r="AT1474"/>
      <c r="AV1474" s="28"/>
      <c r="AW1474" s="10"/>
      <c r="AX1474" s="125"/>
      <c r="AY1474" s="28"/>
    </row>
    <row r="1475" spans="45:51">
      <c r="AS1475"/>
      <c r="AT1475"/>
      <c r="AV1475" s="28"/>
      <c r="AW1475" s="10"/>
      <c r="AX1475" s="125"/>
      <c r="AY1475" s="28"/>
    </row>
    <row r="1476" spans="45:51">
      <c r="AS1476"/>
      <c r="AT1476"/>
      <c r="AV1476" s="28"/>
      <c r="AW1476" s="10"/>
      <c r="AX1476" s="125"/>
      <c r="AY1476" s="28"/>
    </row>
    <row r="1477" spans="45:51">
      <c r="AS1477"/>
      <c r="AT1477"/>
      <c r="AV1477" s="28"/>
      <c r="AW1477" s="10"/>
      <c r="AX1477" s="125"/>
      <c r="AY1477" s="28"/>
    </row>
    <row r="1478" spans="45:51">
      <c r="AS1478"/>
      <c r="AT1478"/>
      <c r="AV1478" s="28"/>
      <c r="AW1478" s="10"/>
      <c r="AX1478" s="125"/>
      <c r="AY1478" s="28"/>
    </row>
    <row r="1479" spans="45:51">
      <c r="AS1479"/>
      <c r="AT1479"/>
      <c r="AV1479" s="28"/>
      <c r="AW1479" s="10"/>
      <c r="AX1479" s="125"/>
      <c r="AY1479" s="28"/>
    </row>
    <row r="1480" spans="45:51">
      <c r="AS1480"/>
      <c r="AT1480"/>
      <c r="AV1480" s="28"/>
      <c r="AW1480" s="10"/>
      <c r="AX1480" s="125"/>
      <c r="AY1480" s="28"/>
    </row>
    <row r="1481" spans="45:51">
      <c r="AS1481"/>
      <c r="AT1481"/>
      <c r="AV1481" s="28"/>
      <c r="AW1481" s="10"/>
      <c r="AX1481" s="125"/>
      <c r="AY1481" s="28"/>
    </row>
    <row r="1482" spans="45:51">
      <c r="AS1482"/>
      <c r="AT1482"/>
      <c r="AV1482" s="28"/>
      <c r="AW1482" s="10"/>
      <c r="AX1482" s="125"/>
      <c r="AY1482" s="28"/>
    </row>
    <row r="1483" spans="45:51">
      <c r="AS1483"/>
      <c r="AT1483"/>
      <c r="AV1483" s="28"/>
      <c r="AW1483" s="10"/>
      <c r="AX1483" s="125"/>
      <c r="AY1483" s="28"/>
    </row>
    <row r="1484" spans="45:51">
      <c r="AS1484"/>
      <c r="AT1484"/>
      <c r="AV1484" s="28"/>
      <c r="AW1484" s="10"/>
      <c r="AX1484" s="125"/>
      <c r="AY1484" s="28"/>
    </row>
    <row r="1485" spans="45:51">
      <c r="AS1485"/>
      <c r="AT1485"/>
      <c r="AV1485" s="28"/>
      <c r="AW1485" s="10"/>
      <c r="AX1485" s="125"/>
      <c r="AY1485" s="28"/>
    </row>
    <row r="1486" spans="45:51">
      <c r="AS1486"/>
      <c r="AT1486"/>
      <c r="AV1486" s="28"/>
      <c r="AW1486" s="10"/>
      <c r="AX1486" s="125"/>
      <c r="AY1486" s="28"/>
    </row>
    <row r="1487" spans="45:51">
      <c r="AS1487"/>
      <c r="AT1487"/>
      <c r="AV1487" s="28"/>
      <c r="AW1487" s="10"/>
      <c r="AX1487" s="125"/>
      <c r="AY1487" s="28"/>
    </row>
    <row r="1488" spans="45:51">
      <c r="AS1488"/>
      <c r="AT1488"/>
      <c r="AV1488" s="28"/>
      <c r="AW1488" s="10"/>
      <c r="AX1488" s="125"/>
      <c r="AY1488" s="28"/>
    </row>
    <row r="1489" spans="45:51">
      <c r="AS1489"/>
      <c r="AT1489"/>
      <c r="AV1489" s="28"/>
      <c r="AW1489" s="10"/>
      <c r="AX1489" s="125"/>
      <c r="AY1489" s="28"/>
    </row>
    <row r="1490" spans="45:51">
      <c r="AS1490"/>
      <c r="AT1490"/>
      <c r="AV1490" s="28"/>
      <c r="AW1490" s="10"/>
      <c r="AX1490" s="125"/>
      <c r="AY1490" s="28"/>
    </row>
    <row r="1491" spans="45:51">
      <c r="AS1491"/>
      <c r="AT1491"/>
      <c r="AV1491" s="28"/>
      <c r="AW1491" s="10"/>
      <c r="AX1491" s="125"/>
      <c r="AY1491" s="28"/>
    </row>
    <row r="1492" spans="45:51">
      <c r="AS1492"/>
      <c r="AT1492"/>
      <c r="AV1492" s="28"/>
      <c r="AW1492" s="10"/>
      <c r="AX1492" s="125"/>
      <c r="AY1492" s="28"/>
    </row>
    <row r="1493" spans="45:51">
      <c r="AS1493"/>
      <c r="AT1493"/>
      <c r="AV1493" s="28"/>
      <c r="AW1493" s="10"/>
      <c r="AX1493" s="125"/>
      <c r="AY1493" s="28"/>
    </row>
    <row r="1494" spans="45:51">
      <c r="AS1494"/>
      <c r="AT1494"/>
      <c r="AV1494" s="28"/>
      <c r="AW1494" s="10"/>
      <c r="AX1494" s="125"/>
      <c r="AY1494" s="28"/>
    </row>
    <row r="1495" spans="45:51">
      <c r="AS1495"/>
      <c r="AT1495"/>
      <c r="AV1495" s="28"/>
      <c r="AW1495" s="10"/>
      <c r="AX1495" s="125"/>
      <c r="AY1495" s="28"/>
    </row>
    <row r="1496" spans="45:51">
      <c r="AS1496"/>
      <c r="AT1496"/>
      <c r="AV1496" s="28"/>
      <c r="AW1496" s="10"/>
      <c r="AX1496" s="125"/>
      <c r="AY1496" s="28"/>
    </row>
    <row r="1497" spans="45:51">
      <c r="AS1497"/>
      <c r="AT1497"/>
      <c r="AV1497" s="28"/>
      <c r="AW1497" s="10"/>
      <c r="AX1497" s="125"/>
      <c r="AY1497" s="28"/>
    </row>
    <row r="1498" spans="45:51">
      <c r="AS1498"/>
      <c r="AT1498"/>
      <c r="AV1498" s="28"/>
      <c r="AW1498" s="10"/>
      <c r="AX1498" s="125"/>
      <c r="AY1498" s="28"/>
    </row>
    <row r="1499" spans="45:51">
      <c r="AS1499"/>
      <c r="AT1499"/>
      <c r="AV1499" s="28"/>
      <c r="AW1499" s="10"/>
      <c r="AX1499" s="125"/>
      <c r="AY1499" s="28"/>
    </row>
    <row r="1500" spans="45:51">
      <c r="AS1500"/>
      <c r="AT1500"/>
      <c r="AV1500" s="28"/>
      <c r="AW1500" s="10"/>
      <c r="AX1500" s="125"/>
      <c r="AY1500" s="28"/>
    </row>
    <row r="1501" spans="45:51">
      <c r="AS1501"/>
      <c r="AT1501"/>
      <c r="AV1501" s="28"/>
      <c r="AW1501" s="10"/>
      <c r="AX1501" s="125"/>
      <c r="AY1501" s="28"/>
    </row>
    <row r="1502" spans="45:51">
      <c r="AS1502"/>
      <c r="AT1502"/>
      <c r="AV1502" s="28"/>
      <c r="AW1502" s="10"/>
      <c r="AX1502" s="125"/>
      <c r="AY1502" s="28"/>
    </row>
    <row r="1503" spans="45:51">
      <c r="AS1503"/>
      <c r="AT1503"/>
      <c r="AV1503" s="28"/>
      <c r="AW1503" s="10"/>
      <c r="AX1503" s="125"/>
      <c r="AY1503" s="28"/>
    </row>
    <row r="1504" spans="45:51">
      <c r="AS1504"/>
      <c r="AT1504"/>
      <c r="AV1504" s="28"/>
      <c r="AW1504" s="10"/>
      <c r="AX1504" s="125"/>
      <c r="AY1504" s="28"/>
    </row>
    <row r="1505" spans="45:51">
      <c r="AS1505"/>
      <c r="AT1505"/>
      <c r="AV1505" s="28"/>
      <c r="AW1505" s="10"/>
      <c r="AX1505" s="125"/>
      <c r="AY1505" s="28"/>
    </row>
    <row r="1506" spans="45:51">
      <c r="AS1506"/>
      <c r="AT1506"/>
      <c r="AV1506" s="28"/>
      <c r="AW1506" s="10"/>
      <c r="AX1506" s="125"/>
      <c r="AY1506" s="28"/>
    </row>
    <row r="1507" spans="45:51">
      <c r="AS1507"/>
      <c r="AT1507"/>
      <c r="AV1507" s="28"/>
      <c r="AW1507" s="10"/>
      <c r="AX1507" s="125"/>
      <c r="AY1507" s="28"/>
    </row>
    <row r="1508" spans="45:51">
      <c r="AS1508"/>
      <c r="AT1508"/>
      <c r="AV1508" s="28"/>
      <c r="AW1508" s="10"/>
      <c r="AX1508" s="125"/>
      <c r="AY1508" s="28"/>
    </row>
    <row r="1509" spans="45:51">
      <c r="AS1509"/>
      <c r="AT1509"/>
      <c r="AV1509" s="28"/>
      <c r="AW1509" s="10"/>
      <c r="AX1509" s="125"/>
      <c r="AY1509" s="28"/>
    </row>
    <row r="1510" spans="45:51">
      <c r="AS1510"/>
      <c r="AT1510"/>
      <c r="AV1510" s="28"/>
      <c r="AW1510" s="10"/>
      <c r="AX1510" s="125"/>
      <c r="AY1510" s="28"/>
    </row>
    <row r="1511" spans="45:51">
      <c r="AS1511"/>
      <c r="AT1511"/>
      <c r="AV1511" s="28"/>
      <c r="AW1511" s="10"/>
      <c r="AX1511" s="125"/>
      <c r="AY1511" s="28"/>
    </row>
    <row r="1512" spans="45:51">
      <c r="AS1512"/>
      <c r="AT1512"/>
      <c r="AV1512" s="28"/>
      <c r="AW1512" s="10"/>
      <c r="AX1512" s="125"/>
      <c r="AY1512" s="28"/>
    </row>
    <row r="1513" spans="45:51">
      <c r="AS1513"/>
      <c r="AT1513"/>
      <c r="AV1513" s="28"/>
      <c r="AW1513" s="10"/>
      <c r="AX1513" s="125"/>
      <c r="AY1513" s="28"/>
    </row>
    <row r="1514" spans="45:51">
      <c r="AS1514"/>
      <c r="AT1514"/>
      <c r="AV1514" s="28"/>
      <c r="AW1514" s="10"/>
      <c r="AX1514" s="125"/>
      <c r="AY1514" s="28"/>
    </row>
    <row r="1515" spans="45:51">
      <c r="AS1515"/>
      <c r="AT1515"/>
      <c r="AV1515" s="28"/>
      <c r="AW1515" s="10"/>
      <c r="AX1515" s="125"/>
      <c r="AY1515" s="28"/>
    </row>
    <row r="1516" spans="45:51">
      <c r="AS1516"/>
      <c r="AT1516"/>
      <c r="AV1516" s="28"/>
      <c r="AW1516" s="10"/>
      <c r="AX1516" s="125"/>
      <c r="AY1516" s="28"/>
    </row>
    <row r="1517" spans="45:51">
      <c r="AS1517"/>
      <c r="AT1517"/>
      <c r="AV1517" s="28"/>
      <c r="AW1517" s="10"/>
      <c r="AX1517" s="125"/>
      <c r="AY1517" s="28"/>
    </row>
    <row r="1518" spans="45:51">
      <c r="AS1518"/>
      <c r="AT1518"/>
      <c r="AV1518" s="28"/>
      <c r="AW1518" s="10"/>
      <c r="AX1518" s="125"/>
      <c r="AY1518" s="28"/>
    </row>
    <row r="1519" spans="45:51">
      <c r="AS1519"/>
      <c r="AT1519"/>
      <c r="AV1519" s="28"/>
      <c r="AW1519" s="10"/>
      <c r="AX1519" s="125"/>
      <c r="AY1519" s="28"/>
    </row>
    <row r="1520" spans="45:51">
      <c r="AS1520"/>
      <c r="AT1520"/>
      <c r="AV1520" s="28"/>
      <c r="AW1520" s="10"/>
      <c r="AX1520" s="125"/>
      <c r="AY1520" s="28"/>
    </row>
    <row r="1521" spans="45:51">
      <c r="AS1521"/>
      <c r="AT1521"/>
      <c r="AV1521" s="28"/>
      <c r="AW1521" s="10"/>
      <c r="AX1521" s="125"/>
      <c r="AY1521" s="28"/>
    </row>
    <row r="1522" spans="45:51">
      <c r="AS1522"/>
      <c r="AT1522"/>
      <c r="AV1522" s="28"/>
      <c r="AW1522" s="10"/>
      <c r="AX1522" s="125"/>
      <c r="AY1522" s="28"/>
    </row>
    <row r="1523" spans="45:51">
      <c r="AS1523"/>
      <c r="AT1523"/>
      <c r="AV1523" s="28"/>
      <c r="AW1523" s="10"/>
      <c r="AX1523" s="125"/>
      <c r="AY1523" s="28"/>
    </row>
    <row r="1524" spans="45:51">
      <c r="AS1524"/>
      <c r="AT1524"/>
      <c r="AV1524" s="28"/>
      <c r="AW1524" s="10"/>
      <c r="AX1524" s="125"/>
      <c r="AY1524" s="28"/>
    </row>
    <row r="1525" spans="45:51">
      <c r="AS1525"/>
      <c r="AT1525"/>
      <c r="AV1525" s="28"/>
      <c r="AW1525" s="10"/>
      <c r="AX1525" s="125"/>
      <c r="AY1525" s="28"/>
    </row>
    <row r="1526" spans="45:51">
      <c r="AS1526"/>
      <c r="AT1526"/>
      <c r="AV1526" s="28"/>
      <c r="AW1526" s="10"/>
      <c r="AX1526" s="125"/>
      <c r="AY1526" s="28"/>
    </row>
    <row r="1527" spans="45:51">
      <c r="AS1527"/>
      <c r="AT1527"/>
      <c r="AV1527" s="28"/>
      <c r="AW1527" s="10"/>
      <c r="AX1527" s="125"/>
      <c r="AY1527" s="28"/>
    </row>
    <row r="1528" spans="45:51">
      <c r="AS1528"/>
      <c r="AT1528"/>
      <c r="AV1528" s="28"/>
      <c r="AW1528" s="10"/>
      <c r="AX1528" s="125"/>
      <c r="AY1528" s="28"/>
    </row>
    <row r="1529" spans="45:51">
      <c r="AS1529"/>
      <c r="AT1529"/>
      <c r="AV1529" s="28"/>
      <c r="AW1529" s="10"/>
      <c r="AX1529" s="125"/>
      <c r="AY1529" s="28"/>
    </row>
    <row r="1530" spans="45:51">
      <c r="AS1530"/>
      <c r="AT1530"/>
      <c r="AV1530" s="28"/>
      <c r="AW1530" s="10"/>
      <c r="AX1530" s="125"/>
      <c r="AY1530" s="28"/>
    </row>
    <row r="1531" spans="45:51">
      <c r="AS1531"/>
      <c r="AT1531"/>
      <c r="AV1531" s="28"/>
      <c r="AW1531" s="10"/>
      <c r="AX1531" s="125"/>
      <c r="AY1531" s="28"/>
    </row>
    <row r="1532" spans="45:51">
      <c r="AS1532"/>
      <c r="AT1532"/>
      <c r="AV1532" s="28"/>
      <c r="AW1532" s="10"/>
      <c r="AX1532" s="125"/>
      <c r="AY1532" s="28"/>
    </row>
    <row r="1533" spans="45:51">
      <c r="AS1533"/>
      <c r="AT1533"/>
      <c r="AV1533" s="28"/>
      <c r="AW1533" s="10"/>
      <c r="AX1533" s="125"/>
      <c r="AY1533" s="28"/>
    </row>
    <row r="1534" spans="45:51">
      <c r="AS1534"/>
      <c r="AT1534"/>
      <c r="AV1534" s="28"/>
      <c r="AW1534" s="10"/>
      <c r="AX1534" s="125"/>
      <c r="AY1534" s="28"/>
    </row>
    <row r="1535" spans="45:51">
      <c r="AS1535"/>
      <c r="AT1535"/>
      <c r="AV1535" s="28"/>
      <c r="AW1535" s="10"/>
      <c r="AX1535" s="125"/>
      <c r="AY1535" s="28"/>
    </row>
    <row r="1536" spans="45:51">
      <c r="AS1536"/>
      <c r="AT1536"/>
      <c r="AV1536" s="28"/>
      <c r="AW1536" s="10"/>
      <c r="AX1536" s="125"/>
      <c r="AY1536" s="28"/>
    </row>
    <row r="1537" spans="45:51">
      <c r="AS1537"/>
      <c r="AT1537"/>
      <c r="AV1537" s="28"/>
      <c r="AW1537" s="10"/>
      <c r="AX1537" s="125"/>
      <c r="AY1537" s="28"/>
    </row>
    <row r="1538" spans="45:51">
      <c r="AS1538"/>
      <c r="AT1538"/>
      <c r="AV1538" s="28"/>
      <c r="AW1538" s="10"/>
      <c r="AX1538" s="125"/>
      <c r="AY1538" s="28"/>
    </row>
    <row r="1539" spans="45:51">
      <c r="AS1539"/>
      <c r="AT1539"/>
      <c r="AV1539" s="28"/>
      <c r="AW1539" s="10"/>
      <c r="AX1539" s="125"/>
      <c r="AY1539" s="28"/>
    </row>
    <row r="1540" spans="45:51">
      <c r="AS1540"/>
      <c r="AT1540"/>
      <c r="AV1540" s="28"/>
      <c r="AW1540" s="10"/>
      <c r="AX1540" s="125"/>
      <c r="AY1540" s="28"/>
    </row>
    <row r="1541" spans="45:51">
      <c r="AS1541"/>
      <c r="AT1541"/>
      <c r="AV1541" s="28"/>
      <c r="AW1541" s="10"/>
      <c r="AX1541" s="125"/>
      <c r="AY1541" s="28"/>
    </row>
    <row r="1542" spans="45:51">
      <c r="AS1542"/>
      <c r="AT1542"/>
      <c r="AV1542" s="28"/>
      <c r="AW1542" s="10"/>
      <c r="AX1542" s="125"/>
      <c r="AY1542" s="28"/>
    </row>
    <row r="1543" spans="45:51">
      <c r="AS1543"/>
      <c r="AT1543"/>
      <c r="AV1543" s="28"/>
      <c r="AW1543" s="10"/>
      <c r="AX1543" s="125"/>
      <c r="AY1543" s="28"/>
    </row>
    <row r="1544" spans="45:51">
      <c r="AS1544"/>
      <c r="AT1544"/>
      <c r="AV1544" s="28"/>
      <c r="AW1544" s="10"/>
      <c r="AX1544" s="125"/>
      <c r="AY1544" s="28"/>
    </row>
    <row r="1545" spans="45:51">
      <c r="AS1545"/>
      <c r="AT1545"/>
      <c r="AV1545" s="28"/>
      <c r="AW1545" s="10"/>
      <c r="AX1545" s="125"/>
      <c r="AY1545" s="28"/>
    </row>
    <row r="1546" spans="45:51">
      <c r="AS1546"/>
      <c r="AT1546"/>
      <c r="AV1546" s="28"/>
      <c r="AW1546" s="10"/>
      <c r="AX1546" s="125"/>
      <c r="AY1546" s="28"/>
    </row>
    <row r="1547" spans="45:51">
      <c r="AS1547"/>
      <c r="AT1547"/>
      <c r="AV1547" s="28"/>
      <c r="AW1547" s="10"/>
      <c r="AX1547" s="125"/>
      <c r="AY1547" s="28"/>
    </row>
    <row r="1548" spans="45:51">
      <c r="AS1548"/>
      <c r="AT1548"/>
      <c r="AV1548" s="28"/>
      <c r="AW1548" s="10"/>
      <c r="AX1548" s="125"/>
      <c r="AY1548" s="28"/>
    </row>
    <row r="1549" spans="45:51">
      <c r="AS1549"/>
      <c r="AT1549"/>
      <c r="AV1549" s="28"/>
      <c r="AW1549" s="10"/>
      <c r="AX1549" s="125"/>
      <c r="AY1549" s="28"/>
    </row>
    <row r="1550" spans="45:51">
      <c r="AS1550"/>
      <c r="AT1550"/>
      <c r="AV1550" s="28"/>
      <c r="AW1550" s="10"/>
      <c r="AX1550" s="125"/>
      <c r="AY1550" s="28"/>
    </row>
    <row r="1551" spans="45:51">
      <c r="AS1551"/>
      <c r="AT1551"/>
      <c r="AV1551" s="28"/>
      <c r="AW1551" s="10"/>
      <c r="AX1551" s="125"/>
      <c r="AY1551" s="28"/>
    </row>
    <row r="1552" spans="45:51">
      <c r="AS1552"/>
      <c r="AT1552"/>
      <c r="AV1552" s="28"/>
      <c r="AW1552" s="10"/>
      <c r="AX1552" s="125"/>
      <c r="AY1552" s="28"/>
    </row>
    <row r="1553" spans="45:51">
      <c r="AS1553"/>
      <c r="AT1553"/>
      <c r="AV1553" s="28"/>
      <c r="AW1553" s="10"/>
      <c r="AX1553" s="125"/>
      <c r="AY1553" s="28"/>
    </row>
    <row r="1554" spans="45:51">
      <c r="AS1554"/>
      <c r="AT1554"/>
      <c r="AV1554" s="28"/>
      <c r="AW1554" s="10"/>
      <c r="AX1554" s="125"/>
      <c r="AY1554" s="28"/>
    </row>
    <row r="1555" spans="45:51">
      <c r="AS1555"/>
      <c r="AT1555"/>
      <c r="AV1555" s="28"/>
      <c r="AW1555" s="10"/>
      <c r="AX1555" s="125"/>
      <c r="AY1555" s="28"/>
    </row>
    <row r="1556" spans="45:51">
      <c r="AS1556"/>
      <c r="AT1556"/>
      <c r="AV1556" s="28"/>
      <c r="AW1556" s="10"/>
      <c r="AX1556" s="125"/>
      <c r="AY1556" s="28"/>
    </row>
    <row r="1557" spans="45:51">
      <c r="AS1557"/>
      <c r="AT1557"/>
      <c r="AV1557" s="28"/>
      <c r="AW1557" s="10"/>
      <c r="AX1557" s="125"/>
      <c r="AY1557" s="28"/>
    </row>
    <row r="1558" spans="45:51">
      <c r="AS1558"/>
      <c r="AT1558"/>
      <c r="AV1558" s="28"/>
      <c r="AW1558" s="10"/>
      <c r="AX1558" s="125"/>
      <c r="AY1558" s="28"/>
    </row>
    <row r="1559" spans="45:51">
      <c r="AS1559"/>
      <c r="AT1559"/>
      <c r="AV1559" s="28"/>
      <c r="AW1559" s="10"/>
      <c r="AX1559" s="125"/>
      <c r="AY1559" s="28"/>
    </row>
    <row r="1560" spans="45:51">
      <c r="AS1560"/>
      <c r="AT1560"/>
      <c r="AV1560" s="28"/>
      <c r="AW1560" s="10"/>
      <c r="AX1560" s="125"/>
      <c r="AY1560" s="28"/>
    </row>
    <row r="1561" spans="45:51">
      <c r="AS1561"/>
      <c r="AT1561"/>
      <c r="AV1561" s="28"/>
      <c r="AW1561" s="10"/>
      <c r="AX1561" s="125"/>
      <c r="AY1561" s="28"/>
    </row>
    <row r="1562" spans="45:51">
      <c r="AS1562"/>
      <c r="AT1562"/>
      <c r="AV1562" s="28"/>
      <c r="AW1562" s="10"/>
      <c r="AX1562" s="125"/>
      <c r="AY1562" s="28"/>
    </row>
    <row r="1563" spans="45:51">
      <c r="AS1563"/>
      <c r="AT1563"/>
      <c r="AV1563" s="28"/>
      <c r="AW1563" s="10"/>
      <c r="AX1563" s="125"/>
      <c r="AY1563" s="28"/>
    </row>
    <row r="1564" spans="45:51">
      <c r="AS1564"/>
      <c r="AT1564"/>
      <c r="AV1564" s="28"/>
      <c r="AW1564" s="10"/>
      <c r="AX1564" s="125"/>
      <c r="AY1564" s="28"/>
    </row>
    <row r="1565" spans="45:51">
      <c r="AS1565"/>
      <c r="AT1565"/>
      <c r="AV1565" s="28"/>
      <c r="AW1565" s="10"/>
      <c r="AX1565" s="125"/>
      <c r="AY1565" s="28"/>
    </row>
    <row r="1566" spans="45:51">
      <c r="AS1566"/>
      <c r="AT1566"/>
      <c r="AV1566" s="28"/>
      <c r="AW1566" s="10"/>
      <c r="AX1566" s="125"/>
      <c r="AY1566" s="28"/>
    </row>
    <row r="1567" spans="45:51">
      <c r="AS1567"/>
      <c r="AT1567"/>
      <c r="AV1567" s="28"/>
      <c r="AW1567" s="10"/>
      <c r="AX1567" s="125"/>
      <c r="AY1567" s="28"/>
    </row>
    <row r="1568" spans="45:51">
      <c r="AS1568"/>
      <c r="AT1568"/>
      <c r="AV1568" s="28"/>
      <c r="AW1568" s="10"/>
      <c r="AX1568" s="125"/>
      <c r="AY1568" s="28"/>
    </row>
    <row r="1569" spans="45:51">
      <c r="AS1569"/>
      <c r="AT1569"/>
      <c r="AV1569" s="28"/>
      <c r="AW1569" s="10"/>
      <c r="AX1569" s="125"/>
      <c r="AY1569" s="28"/>
    </row>
    <row r="1570" spans="45:51">
      <c r="AS1570"/>
      <c r="AT1570"/>
      <c r="AV1570" s="28"/>
      <c r="AW1570" s="10"/>
      <c r="AX1570" s="125"/>
      <c r="AY1570" s="28"/>
    </row>
    <row r="1571" spans="45:51">
      <c r="AS1571"/>
      <c r="AT1571"/>
      <c r="AV1571" s="28"/>
      <c r="AW1571" s="10"/>
      <c r="AX1571" s="125"/>
      <c r="AY1571" s="28"/>
    </row>
    <row r="1572" spans="45:51">
      <c r="AS1572"/>
      <c r="AT1572"/>
      <c r="AV1572" s="28"/>
      <c r="AW1572" s="10"/>
      <c r="AX1572" s="125"/>
      <c r="AY1572" s="28"/>
    </row>
    <row r="1573" spans="45:51">
      <c r="AS1573"/>
      <c r="AT1573"/>
      <c r="AV1573" s="28"/>
      <c r="AW1573" s="10"/>
      <c r="AX1573" s="125"/>
      <c r="AY1573" s="28"/>
    </row>
    <row r="1574" spans="45:51">
      <c r="AS1574"/>
      <c r="AT1574"/>
      <c r="AV1574" s="28"/>
      <c r="AW1574" s="10"/>
      <c r="AX1574" s="125"/>
      <c r="AY1574" s="28"/>
    </row>
    <row r="1575" spans="45:51">
      <c r="AS1575"/>
      <c r="AT1575"/>
      <c r="AV1575" s="28"/>
      <c r="AW1575" s="10"/>
      <c r="AX1575" s="125"/>
      <c r="AY1575" s="28"/>
    </row>
    <row r="1576" spans="45:51">
      <c r="AS1576"/>
      <c r="AT1576"/>
      <c r="AV1576" s="28"/>
      <c r="AW1576" s="10"/>
      <c r="AX1576" s="125"/>
      <c r="AY1576" s="28"/>
    </row>
    <row r="1577" spans="45:51">
      <c r="AS1577"/>
      <c r="AT1577"/>
      <c r="AV1577" s="28"/>
      <c r="AW1577" s="10"/>
      <c r="AX1577" s="125"/>
      <c r="AY1577" s="28"/>
    </row>
    <row r="1578" spans="45:51">
      <c r="AS1578"/>
      <c r="AT1578"/>
      <c r="AV1578" s="28"/>
      <c r="AW1578" s="10"/>
      <c r="AX1578" s="125"/>
      <c r="AY1578" s="28"/>
    </row>
    <row r="1579" spans="45:51">
      <c r="AS1579"/>
      <c r="AT1579"/>
      <c r="AV1579" s="28"/>
      <c r="AW1579" s="10"/>
      <c r="AX1579" s="125"/>
      <c r="AY1579" s="28"/>
    </row>
    <row r="1580" spans="45:51">
      <c r="AS1580"/>
      <c r="AT1580"/>
      <c r="AV1580" s="28"/>
      <c r="AW1580" s="10"/>
      <c r="AX1580" s="125"/>
      <c r="AY1580" s="28"/>
    </row>
    <row r="1581" spans="45:51">
      <c r="AS1581"/>
      <c r="AT1581"/>
      <c r="AV1581" s="28"/>
      <c r="AW1581" s="10"/>
      <c r="AX1581" s="125"/>
      <c r="AY1581" s="28"/>
    </row>
    <row r="1582" spans="45:51">
      <c r="AS1582"/>
      <c r="AT1582"/>
      <c r="AV1582" s="28"/>
      <c r="AW1582" s="10"/>
      <c r="AX1582" s="125"/>
      <c r="AY1582" s="28"/>
    </row>
    <row r="1583" spans="45:51">
      <c r="AS1583"/>
      <c r="AT1583"/>
      <c r="AV1583" s="28"/>
      <c r="AW1583" s="10"/>
      <c r="AX1583" s="125"/>
      <c r="AY1583" s="28"/>
    </row>
    <row r="1584" spans="45:51">
      <c r="AS1584"/>
      <c r="AT1584"/>
      <c r="AV1584" s="28"/>
      <c r="AW1584" s="10"/>
      <c r="AX1584" s="125"/>
      <c r="AY1584" s="28"/>
    </row>
    <row r="1585" spans="45:51">
      <c r="AS1585"/>
      <c r="AT1585"/>
      <c r="AV1585" s="28"/>
      <c r="AW1585" s="10"/>
      <c r="AX1585" s="125"/>
      <c r="AY1585" s="28"/>
    </row>
    <row r="1586" spans="45:51">
      <c r="AS1586"/>
      <c r="AT1586"/>
      <c r="AV1586" s="28"/>
      <c r="AW1586" s="10"/>
      <c r="AX1586" s="125"/>
      <c r="AY1586" s="28"/>
    </row>
    <row r="1587" spans="45:51">
      <c r="AS1587"/>
      <c r="AT1587"/>
      <c r="AV1587" s="28"/>
      <c r="AW1587" s="10"/>
      <c r="AX1587" s="125"/>
      <c r="AY1587" s="28"/>
    </row>
    <row r="1588" spans="45:51">
      <c r="AS1588"/>
      <c r="AT1588"/>
      <c r="AV1588" s="28"/>
      <c r="AW1588" s="10"/>
      <c r="AX1588" s="125"/>
      <c r="AY1588" s="28"/>
    </row>
    <row r="1589" spans="45:51">
      <c r="AS1589"/>
      <c r="AT1589"/>
      <c r="AV1589" s="28"/>
      <c r="AW1589" s="10"/>
      <c r="AX1589" s="125"/>
      <c r="AY1589" s="28"/>
    </row>
    <row r="1590" spans="45:51">
      <c r="AS1590"/>
      <c r="AT1590"/>
      <c r="AV1590" s="28"/>
      <c r="AW1590" s="10"/>
      <c r="AX1590" s="125"/>
      <c r="AY1590" s="28"/>
    </row>
    <row r="1591" spans="45:51">
      <c r="AS1591"/>
      <c r="AT1591"/>
      <c r="AV1591" s="28"/>
      <c r="AW1591" s="10"/>
      <c r="AX1591" s="125"/>
      <c r="AY1591" s="28"/>
    </row>
    <row r="1592" spans="45:51">
      <c r="AS1592"/>
      <c r="AT1592"/>
      <c r="AV1592" s="28"/>
      <c r="AW1592" s="10"/>
      <c r="AX1592" s="125"/>
      <c r="AY1592" s="28"/>
    </row>
    <row r="1593" spans="45:51">
      <c r="AS1593"/>
      <c r="AT1593"/>
      <c r="AV1593" s="28"/>
      <c r="AW1593" s="10"/>
      <c r="AX1593" s="125"/>
      <c r="AY1593" s="28"/>
    </row>
    <row r="1594" spans="45:51">
      <c r="AS1594"/>
      <c r="AT1594"/>
      <c r="AV1594" s="28"/>
      <c r="AW1594" s="10"/>
      <c r="AX1594" s="125"/>
      <c r="AY1594" s="28"/>
    </row>
    <row r="1595" spans="45:51">
      <c r="AS1595"/>
      <c r="AT1595"/>
      <c r="AV1595" s="28"/>
      <c r="AW1595" s="10"/>
      <c r="AX1595" s="125"/>
      <c r="AY1595" s="28"/>
    </row>
    <row r="1596" spans="45:51">
      <c r="AS1596"/>
      <c r="AT1596"/>
      <c r="AV1596" s="28"/>
      <c r="AW1596" s="10"/>
      <c r="AX1596" s="125"/>
      <c r="AY1596" s="28"/>
    </row>
    <row r="1597" spans="45:51">
      <c r="AS1597"/>
      <c r="AT1597"/>
      <c r="AV1597" s="28"/>
      <c r="AW1597" s="10"/>
      <c r="AX1597" s="125"/>
      <c r="AY1597" s="28"/>
    </row>
    <row r="1598" spans="45:51">
      <c r="AS1598"/>
      <c r="AT1598"/>
      <c r="AV1598" s="28"/>
      <c r="AW1598" s="10"/>
      <c r="AX1598" s="125"/>
      <c r="AY1598" s="28"/>
    </row>
    <row r="1599" spans="45:51">
      <c r="AS1599"/>
      <c r="AT1599"/>
      <c r="AV1599" s="28"/>
      <c r="AW1599" s="10"/>
      <c r="AX1599" s="125"/>
      <c r="AY1599" s="28"/>
    </row>
    <row r="1600" spans="45:51">
      <c r="AS1600"/>
      <c r="AT1600"/>
      <c r="AV1600" s="28"/>
      <c r="AW1600" s="10"/>
      <c r="AX1600" s="125"/>
      <c r="AY1600" s="28"/>
    </row>
    <row r="1601" spans="45:51">
      <c r="AS1601"/>
      <c r="AT1601"/>
      <c r="AV1601" s="28"/>
      <c r="AW1601" s="10"/>
      <c r="AX1601" s="125"/>
      <c r="AY1601" s="28"/>
    </row>
    <row r="1602" spans="45:51">
      <c r="AS1602"/>
      <c r="AT1602"/>
      <c r="AV1602" s="28"/>
      <c r="AW1602" s="10"/>
      <c r="AX1602" s="125"/>
      <c r="AY1602" s="28"/>
    </row>
    <row r="1603" spans="45:51">
      <c r="AS1603"/>
      <c r="AT1603"/>
      <c r="AV1603" s="28"/>
      <c r="AW1603" s="10"/>
      <c r="AX1603" s="125"/>
      <c r="AY1603" s="28"/>
    </row>
    <row r="1604" spans="45:51">
      <c r="AS1604"/>
      <c r="AT1604"/>
      <c r="AV1604" s="28"/>
      <c r="AW1604" s="10"/>
      <c r="AX1604" s="125"/>
      <c r="AY1604" s="28"/>
    </row>
    <row r="1605" spans="45:51">
      <c r="AS1605"/>
      <c r="AT1605"/>
      <c r="AV1605" s="28"/>
      <c r="AW1605" s="10"/>
      <c r="AX1605" s="125"/>
      <c r="AY1605" s="28"/>
    </row>
    <row r="1606" spans="45:51">
      <c r="AS1606"/>
      <c r="AT1606"/>
      <c r="AV1606" s="28"/>
      <c r="AW1606" s="10"/>
      <c r="AX1606" s="125"/>
      <c r="AY1606" s="28"/>
    </row>
    <row r="1607" spans="45:51">
      <c r="AS1607"/>
      <c r="AT1607"/>
      <c r="AV1607" s="28"/>
      <c r="AW1607" s="10"/>
      <c r="AX1607" s="125"/>
      <c r="AY1607" s="28"/>
    </row>
    <row r="1608" spans="45:51">
      <c r="AS1608"/>
      <c r="AT1608"/>
      <c r="AV1608" s="28"/>
      <c r="AW1608" s="10"/>
      <c r="AX1608" s="125"/>
      <c r="AY1608" s="28"/>
    </row>
    <row r="1609" spans="45:51">
      <c r="AS1609"/>
      <c r="AT1609"/>
      <c r="AV1609" s="28"/>
      <c r="AW1609" s="10"/>
      <c r="AX1609" s="125"/>
      <c r="AY1609" s="28"/>
    </row>
    <row r="1610" spans="45:51">
      <c r="AS1610"/>
      <c r="AT1610"/>
      <c r="AV1610" s="28"/>
      <c r="AW1610" s="10"/>
      <c r="AX1610" s="125"/>
      <c r="AY1610" s="28"/>
    </row>
    <row r="1611" spans="45:51">
      <c r="AS1611"/>
      <c r="AT1611"/>
      <c r="AV1611" s="28"/>
      <c r="AW1611" s="10"/>
      <c r="AX1611" s="125"/>
      <c r="AY1611" s="28"/>
    </row>
    <row r="1612" spans="45:51">
      <c r="AS1612"/>
      <c r="AT1612"/>
      <c r="AV1612" s="28"/>
      <c r="AW1612" s="10"/>
      <c r="AX1612" s="125"/>
      <c r="AY1612" s="28"/>
    </row>
    <row r="1613" spans="45:51">
      <c r="AS1613"/>
      <c r="AT1613"/>
      <c r="AV1613" s="28"/>
      <c r="AW1613" s="10"/>
      <c r="AX1613" s="125"/>
      <c r="AY1613" s="28"/>
    </row>
    <row r="1614" spans="45:51">
      <c r="AS1614"/>
      <c r="AT1614"/>
      <c r="AV1614" s="28"/>
      <c r="AW1614" s="10"/>
      <c r="AX1614" s="125"/>
      <c r="AY1614" s="28"/>
    </row>
    <row r="1615" spans="45:51">
      <c r="AS1615"/>
      <c r="AT1615"/>
      <c r="AV1615" s="28"/>
      <c r="AW1615" s="10"/>
      <c r="AX1615" s="125"/>
      <c r="AY1615" s="28"/>
    </row>
    <row r="1616" spans="45:51">
      <c r="AS1616"/>
      <c r="AT1616"/>
      <c r="AV1616" s="28"/>
      <c r="AW1616" s="10"/>
      <c r="AX1616" s="125"/>
      <c r="AY1616" s="28"/>
    </row>
    <row r="1617" spans="45:51">
      <c r="AS1617"/>
      <c r="AT1617"/>
      <c r="AV1617" s="28"/>
      <c r="AW1617" s="10"/>
      <c r="AX1617" s="125"/>
      <c r="AY1617" s="28"/>
    </row>
    <row r="1618" spans="45:51">
      <c r="AS1618"/>
      <c r="AT1618"/>
      <c r="AV1618" s="28"/>
      <c r="AW1618" s="10"/>
      <c r="AX1618" s="125"/>
      <c r="AY1618" s="28"/>
    </row>
    <row r="1619" spans="45:51">
      <c r="AS1619"/>
      <c r="AT1619"/>
      <c r="AV1619" s="28"/>
      <c r="AW1619" s="10"/>
      <c r="AX1619" s="125"/>
      <c r="AY1619" s="28"/>
    </row>
    <row r="1620" spans="45:51">
      <c r="AS1620"/>
      <c r="AT1620"/>
      <c r="AV1620" s="28"/>
      <c r="AW1620" s="10"/>
      <c r="AX1620" s="125"/>
      <c r="AY1620" s="28"/>
    </row>
    <row r="1621" spans="45:51">
      <c r="AS1621"/>
      <c r="AT1621"/>
      <c r="AV1621" s="28"/>
      <c r="AW1621" s="10"/>
      <c r="AX1621" s="125"/>
      <c r="AY1621" s="28"/>
    </row>
    <row r="1622" spans="45:51">
      <c r="AS1622"/>
      <c r="AT1622"/>
      <c r="AV1622" s="28"/>
      <c r="AW1622" s="10"/>
      <c r="AX1622" s="125"/>
      <c r="AY1622" s="28"/>
    </row>
    <row r="1623" spans="45:51">
      <c r="AS1623"/>
      <c r="AT1623"/>
      <c r="AV1623" s="28"/>
      <c r="AW1623" s="10"/>
      <c r="AX1623" s="125"/>
      <c r="AY1623" s="28"/>
    </row>
    <row r="1624" spans="45:51">
      <c r="AS1624"/>
      <c r="AT1624"/>
      <c r="AV1624" s="28"/>
      <c r="AW1624" s="10"/>
      <c r="AX1624" s="125"/>
      <c r="AY1624" s="28"/>
    </row>
    <row r="1625" spans="45:51">
      <c r="AS1625"/>
      <c r="AT1625"/>
      <c r="AV1625" s="28"/>
      <c r="AW1625" s="10"/>
      <c r="AX1625" s="125"/>
      <c r="AY1625" s="28"/>
    </row>
    <row r="1626" spans="45:51">
      <c r="AS1626"/>
      <c r="AT1626"/>
      <c r="AV1626" s="28"/>
      <c r="AW1626" s="10"/>
      <c r="AX1626" s="125"/>
      <c r="AY1626" s="28"/>
    </row>
    <row r="1627" spans="45:51">
      <c r="AS1627"/>
      <c r="AT1627"/>
      <c r="AV1627" s="28"/>
      <c r="AW1627" s="10"/>
      <c r="AX1627" s="125"/>
      <c r="AY1627" s="28"/>
    </row>
    <row r="1628" spans="45:51">
      <c r="AS1628"/>
      <c r="AT1628"/>
      <c r="AV1628" s="28"/>
      <c r="AW1628" s="10"/>
      <c r="AX1628" s="125"/>
      <c r="AY1628" s="28"/>
    </row>
    <row r="1629" spans="45:51">
      <c r="AS1629"/>
      <c r="AT1629"/>
      <c r="AV1629" s="28"/>
      <c r="AW1629" s="10"/>
      <c r="AX1629" s="125"/>
      <c r="AY1629" s="28"/>
    </row>
    <row r="1630" spans="45:51">
      <c r="AS1630"/>
      <c r="AT1630"/>
      <c r="AV1630" s="28"/>
      <c r="AW1630" s="10"/>
      <c r="AX1630" s="125"/>
      <c r="AY1630" s="28"/>
    </row>
    <row r="1631" spans="45:51">
      <c r="AS1631"/>
      <c r="AT1631"/>
      <c r="AV1631" s="28"/>
      <c r="AW1631" s="10"/>
      <c r="AX1631" s="125"/>
      <c r="AY1631" s="28"/>
    </row>
    <row r="1632" spans="45:51">
      <c r="AS1632"/>
      <c r="AT1632"/>
      <c r="AV1632" s="28"/>
      <c r="AW1632" s="10"/>
      <c r="AX1632" s="125"/>
      <c r="AY1632" s="28"/>
    </row>
    <row r="1633" spans="45:51">
      <c r="AS1633"/>
      <c r="AT1633"/>
      <c r="AV1633" s="28"/>
      <c r="AW1633" s="10"/>
      <c r="AX1633" s="125"/>
      <c r="AY1633" s="28"/>
    </row>
    <row r="1634" spans="45:51">
      <c r="AS1634"/>
      <c r="AT1634"/>
      <c r="AV1634" s="28"/>
      <c r="AW1634" s="10"/>
      <c r="AX1634" s="125"/>
      <c r="AY1634" s="28"/>
    </row>
    <row r="1635" spans="45:51">
      <c r="AS1635"/>
      <c r="AT1635"/>
      <c r="AV1635" s="28"/>
      <c r="AW1635" s="10"/>
      <c r="AX1635" s="125"/>
      <c r="AY1635" s="28"/>
    </row>
    <row r="1636" spans="45:51">
      <c r="AS1636"/>
      <c r="AT1636"/>
      <c r="AV1636" s="28"/>
      <c r="AW1636" s="10"/>
      <c r="AX1636" s="125"/>
      <c r="AY1636" s="28"/>
    </row>
    <row r="1637" spans="45:51">
      <c r="AS1637"/>
      <c r="AT1637"/>
      <c r="AV1637" s="28"/>
      <c r="AW1637" s="10"/>
      <c r="AX1637" s="125"/>
      <c r="AY1637" s="28"/>
    </row>
    <row r="1638" spans="45:51">
      <c r="AS1638"/>
      <c r="AT1638"/>
      <c r="AV1638" s="28"/>
      <c r="AW1638" s="10"/>
      <c r="AX1638" s="125"/>
      <c r="AY1638" s="28"/>
    </row>
    <row r="1639" spans="45:51">
      <c r="AS1639"/>
      <c r="AT1639"/>
      <c r="AV1639" s="28"/>
      <c r="AW1639" s="10"/>
      <c r="AX1639" s="125"/>
      <c r="AY1639" s="28"/>
    </row>
    <row r="1640" spans="45:51">
      <c r="AS1640"/>
      <c r="AT1640"/>
      <c r="AV1640" s="28"/>
      <c r="AW1640" s="10"/>
      <c r="AX1640" s="125"/>
      <c r="AY1640" s="28"/>
    </row>
    <row r="1641" spans="45:51">
      <c r="AS1641"/>
      <c r="AT1641"/>
      <c r="AV1641" s="28"/>
      <c r="AW1641" s="10"/>
      <c r="AX1641" s="125"/>
      <c r="AY1641" s="28"/>
    </row>
    <row r="1642" spans="45:51">
      <c r="AS1642"/>
      <c r="AT1642"/>
      <c r="AV1642" s="28"/>
      <c r="AW1642" s="10"/>
      <c r="AX1642" s="125"/>
      <c r="AY1642" s="28"/>
    </row>
    <row r="1643" spans="45:51">
      <c r="AS1643"/>
      <c r="AT1643"/>
      <c r="AV1643" s="28"/>
      <c r="AW1643" s="10"/>
      <c r="AX1643" s="125"/>
      <c r="AY1643" s="28"/>
    </row>
    <row r="1644" spans="45:51">
      <c r="AS1644"/>
      <c r="AT1644"/>
      <c r="AV1644" s="28"/>
      <c r="AW1644" s="10"/>
      <c r="AX1644" s="125"/>
      <c r="AY1644" s="28"/>
    </row>
    <row r="1645" spans="45:51">
      <c r="AS1645"/>
      <c r="AT1645"/>
      <c r="AV1645" s="28"/>
      <c r="AW1645" s="10"/>
      <c r="AX1645" s="125"/>
      <c r="AY1645" s="28"/>
    </row>
    <row r="1646" spans="45:51">
      <c r="AS1646"/>
      <c r="AT1646"/>
      <c r="AV1646" s="28"/>
      <c r="AW1646" s="10"/>
      <c r="AX1646" s="125"/>
      <c r="AY1646" s="28"/>
    </row>
    <row r="1647" spans="45:51">
      <c r="AS1647"/>
      <c r="AT1647"/>
      <c r="AV1647" s="28"/>
      <c r="AW1647" s="10"/>
      <c r="AX1647" s="125"/>
      <c r="AY1647" s="28"/>
    </row>
    <row r="1648" spans="45:51">
      <c r="AS1648"/>
      <c r="AT1648"/>
      <c r="AV1648" s="28"/>
      <c r="AW1648" s="10"/>
      <c r="AX1648" s="125"/>
      <c r="AY1648" s="28"/>
    </row>
    <row r="1649" spans="45:51">
      <c r="AS1649"/>
      <c r="AT1649"/>
      <c r="AV1649" s="28"/>
      <c r="AW1649" s="10"/>
      <c r="AX1649" s="125"/>
      <c r="AY1649" s="28"/>
    </row>
    <row r="1650" spans="45:51">
      <c r="AS1650"/>
      <c r="AT1650"/>
      <c r="AV1650" s="28"/>
      <c r="AW1650" s="10"/>
      <c r="AX1650" s="125"/>
      <c r="AY1650" s="28"/>
    </row>
    <row r="1651" spans="45:51">
      <c r="AS1651"/>
      <c r="AT1651"/>
      <c r="AV1651" s="28"/>
      <c r="AW1651" s="10"/>
      <c r="AX1651" s="125"/>
      <c r="AY1651" s="28"/>
    </row>
    <row r="1652" spans="45:51">
      <c r="AS1652"/>
      <c r="AT1652"/>
      <c r="AV1652" s="28"/>
      <c r="AW1652" s="10"/>
      <c r="AX1652" s="125"/>
      <c r="AY1652" s="28"/>
    </row>
    <row r="1653" spans="45:51">
      <c r="AS1653"/>
      <c r="AT1653"/>
      <c r="AV1653" s="28"/>
      <c r="AW1653" s="10"/>
      <c r="AX1653" s="125"/>
      <c r="AY1653" s="28"/>
    </row>
    <row r="1654" spans="45:51">
      <c r="AS1654"/>
      <c r="AT1654"/>
      <c r="AV1654" s="28"/>
      <c r="AW1654" s="10"/>
      <c r="AX1654" s="125"/>
      <c r="AY1654" s="28"/>
    </row>
    <row r="1655" spans="45:51">
      <c r="AS1655"/>
      <c r="AT1655"/>
      <c r="AV1655" s="28"/>
      <c r="AW1655" s="10"/>
      <c r="AX1655" s="125"/>
      <c r="AY1655" s="28"/>
    </row>
    <row r="1656" spans="45:51">
      <c r="AS1656"/>
      <c r="AT1656"/>
      <c r="AV1656" s="28"/>
      <c r="AW1656" s="10"/>
      <c r="AX1656" s="125"/>
      <c r="AY1656" s="28"/>
    </row>
    <row r="1657" spans="45:51">
      <c r="AS1657"/>
      <c r="AT1657"/>
      <c r="AV1657" s="28"/>
      <c r="AW1657" s="10"/>
      <c r="AX1657" s="125"/>
      <c r="AY1657" s="28"/>
    </row>
    <row r="1658" spans="45:51">
      <c r="AS1658"/>
      <c r="AT1658"/>
      <c r="AV1658" s="28"/>
      <c r="AW1658" s="10"/>
      <c r="AX1658" s="125"/>
      <c r="AY1658" s="28"/>
    </row>
    <row r="1659" spans="45:51">
      <c r="AS1659"/>
      <c r="AT1659"/>
      <c r="AV1659" s="28"/>
      <c r="AW1659" s="10"/>
      <c r="AX1659" s="125"/>
      <c r="AY1659" s="28"/>
    </row>
    <row r="1660" spans="45:51">
      <c r="AS1660"/>
      <c r="AT1660"/>
      <c r="AV1660" s="28"/>
      <c r="AW1660" s="10"/>
      <c r="AX1660" s="125"/>
      <c r="AY1660" s="28"/>
    </row>
    <row r="1661" spans="45:51">
      <c r="AS1661"/>
      <c r="AT1661"/>
      <c r="AV1661" s="28"/>
      <c r="AW1661" s="10"/>
      <c r="AX1661" s="125"/>
      <c r="AY1661" s="28"/>
    </row>
    <row r="1662" spans="45:51">
      <c r="AS1662"/>
      <c r="AT1662"/>
      <c r="AV1662" s="28"/>
      <c r="AW1662" s="10"/>
      <c r="AX1662" s="125"/>
      <c r="AY1662" s="28"/>
    </row>
    <row r="1663" spans="45:51">
      <c r="AS1663"/>
      <c r="AT1663"/>
      <c r="AV1663" s="28"/>
      <c r="AW1663" s="10"/>
      <c r="AX1663" s="125"/>
      <c r="AY1663" s="28"/>
    </row>
    <row r="1664" spans="45:51">
      <c r="AS1664"/>
      <c r="AT1664"/>
      <c r="AV1664" s="28"/>
      <c r="AW1664" s="10"/>
      <c r="AX1664" s="125"/>
      <c r="AY1664" s="28"/>
    </row>
    <row r="1665" spans="45:51">
      <c r="AS1665"/>
      <c r="AT1665"/>
      <c r="AV1665" s="28"/>
      <c r="AW1665" s="10"/>
      <c r="AX1665" s="125"/>
      <c r="AY1665" s="28"/>
    </row>
    <row r="1666" spans="45:51">
      <c r="AS1666"/>
      <c r="AT1666"/>
      <c r="AV1666" s="28"/>
      <c r="AW1666" s="10"/>
      <c r="AX1666" s="125"/>
      <c r="AY1666" s="28"/>
    </row>
    <row r="1667" spans="45:51">
      <c r="AS1667"/>
      <c r="AT1667"/>
      <c r="AV1667" s="28"/>
      <c r="AW1667" s="10"/>
      <c r="AX1667" s="125"/>
      <c r="AY1667" s="28"/>
    </row>
    <row r="1668" spans="45:51">
      <c r="AS1668"/>
      <c r="AT1668"/>
      <c r="AV1668" s="28"/>
      <c r="AW1668" s="10"/>
      <c r="AX1668" s="125"/>
      <c r="AY1668" s="28"/>
    </row>
    <row r="1669" spans="45:51">
      <c r="AS1669"/>
      <c r="AT1669"/>
      <c r="AV1669" s="28"/>
      <c r="AW1669" s="10"/>
      <c r="AX1669" s="125"/>
      <c r="AY1669" s="28"/>
    </row>
    <row r="1670" spans="45:51">
      <c r="AS1670"/>
      <c r="AT1670"/>
      <c r="AV1670" s="28"/>
      <c r="AW1670" s="10"/>
      <c r="AX1670" s="125"/>
      <c r="AY1670" s="28"/>
    </row>
    <row r="1671" spans="45:51">
      <c r="AS1671"/>
      <c r="AT1671"/>
      <c r="AV1671" s="28"/>
      <c r="AW1671" s="10"/>
      <c r="AX1671" s="125"/>
      <c r="AY1671" s="28"/>
    </row>
    <row r="1672" spans="45:51">
      <c r="AS1672"/>
      <c r="AT1672"/>
      <c r="AV1672" s="28"/>
      <c r="AW1672" s="10"/>
      <c r="AX1672" s="125"/>
      <c r="AY1672" s="28"/>
    </row>
    <row r="1673" spans="45:51">
      <c r="AS1673"/>
      <c r="AT1673"/>
      <c r="AV1673" s="28"/>
      <c r="AW1673" s="10"/>
      <c r="AX1673" s="125"/>
      <c r="AY1673" s="28"/>
    </row>
    <row r="1674" spans="45:51">
      <c r="AS1674"/>
      <c r="AT1674"/>
      <c r="AV1674" s="28"/>
      <c r="AW1674" s="10"/>
      <c r="AX1674" s="125"/>
      <c r="AY1674" s="28"/>
    </row>
    <row r="1675" spans="45:51">
      <c r="AS1675"/>
      <c r="AT1675"/>
      <c r="AV1675" s="28"/>
      <c r="AW1675" s="10"/>
      <c r="AX1675" s="125"/>
      <c r="AY1675" s="28"/>
    </row>
    <row r="1676" spans="45:51">
      <c r="AS1676"/>
      <c r="AT1676"/>
      <c r="AV1676" s="28"/>
      <c r="AW1676" s="10"/>
      <c r="AX1676" s="125"/>
      <c r="AY1676" s="28"/>
    </row>
    <row r="1677" spans="45:51">
      <c r="AS1677"/>
      <c r="AT1677"/>
      <c r="AV1677" s="28"/>
      <c r="AW1677" s="10"/>
      <c r="AX1677" s="125"/>
      <c r="AY1677" s="28"/>
    </row>
    <row r="1678" spans="45:51">
      <c r="AS1678"/>
      <c r="AT1678"/>
      <c r="AV1678" s="28"/>
      <c r="AW1678" s="10"/>
      <c r="AX1678" s="125"/>
      <c r="AY1678" s="28"/>
    </row>
    <row r="1679" spans="45:51">
      <c r="AS1679"/>
      <c r="AT1679"/>
      <c r="AV1679" s="28"/>
      <c r="AW1679" s="10"/>
      <c r="AX1679" s="125"/>
      <c r="AY1679" s="28"/>
    </row>
    <row r="1680" spans="45:51">
      <c r="AS1680"/>
      <c r="AT1680"/>
      <c r="AV1680" s="28"/>
      <c r="AW1680" s="10"/>
      <c r="AX1680" s="125"/>
      <c r="AY1680" s="28"/>
    </row>
    <row r="1681" spans="45:51">
      <c r="AS1681"/>
      <c r="AT1681"/>
      <c r="AV1681" s="28"/>
      <c r="AW1681" s="10"/>
      <c r="AX1681" s="125"/>
      <c r="AY1681" s="28"/>
    </row>
    <row r="1682" spans="45:51">
      <c r="AS1682"/>
      <c r="AT1682"/>
      <c r="AV1682" s="28"/>
      <c r="AW1682" s="10"/>
      <c r="AX1682" s="125"/>
      <c r="AY1682" s="28"/>
    </row>
    <row r="1683" spans="45:51">
      <c r="AS1683"/>
      <c r="AT1683"/>
      <c r="AV1683" s="28"/>
      <c r="AW1683" s="10"/>
      <c r="AX1683" s="125"/>
      <c r="AY1683" s="28"/>
    </row>
    <row r="1684" spans="45:51">
      <c r="AS1684"/>
      <c r="AT1684"/>
      <c r="AV1684" s="28"/>
      <c r="AW1684" s="10"/>
      <c r="AX1684" s="125"/>
      <c r="AY1684" s="28"/>
    </row>
    <row r="1685" spans="45:51">
      <c r="AS1685"/>
      <c r="AT1685"/>
      <c r="AV1685" s="28"/>
      <c r="AW1685" s="10"/>
      <c r="AX1685" s="125"/>
      <c r="AY1685" s="28"/>
    </row>
    <row r="1686" spans="45:51">
      <c r="AS1686"/>
      <c r="AT1686"/>
      <c r="AV1686" s="28"/>
      <c r="AW1686" s="10"/>
      <c r="AX1686" s="125"/>
      <c r="AY1686" s="28"/>
    </row>
    <row r="1687" spans="45:51">
      <c r="AS1687"/>
      <c r="AT1687"/>
      <c r="AV1687" s="28"/>
      <c r="AW1687" s="10"/>
      <c r="AX1687" s="125"/>
      <c r="AY1687" s="28"/>
    </row>
    <row r="1688" spans="45:51">
      <c r="AS1688"/>
      <c r="AT1688"/>
      <c r="AV1688" s="28"/>
      <c r="AW1688" s="10"/>
      <c r="AX1688" s="125"/>
      <c r="AY1688" s="28"/>
    </row>
    <row r="1689" spans="45:51">
      <c r="AS1689"/>
      <c r="AT1689"/>
      <c r="AV1689" s="28"/>
      <c r="AW1689" s="10"/>
      <c r="AX1689" s="125"/>
      <c r="AY1689" s="28"/>
    </row>
    <row r="1690" spans="45:51">
      <c r="AS1690"/>
      <c r="AT1690"/>
      <c r="AV1690" s="28"/>
      <c r="AW1690" s="10"/>
      <c r="AX1690" s="125"/>
      <c r="AY1690" s="28"/>
    </row>
    <row r="1691" spans="45:51">
      <c r="AS1691"/>
      <c r="AT1691"/>
      <c r="AV1691" s="28"/>
      <c r="AW1691" s="10"/>
      <c r="AX1691" s="125"/>
      <c r="AY1691" s="28"/>
    </row>
    <row r="1692" spans="45:51">
      <c r="AS1692"/>
      <c r="AT1692"/>
      <c r="AV1692" s="28"/>
      <c r="AW1692" s="10"/>
      <c r="AX1692" s="125"/>
      <c r="AY1692" s="28"/>
    </row>
    <row r="1693" spans="45:51">
      <c r="AS1693"/>
      <c r="AT1693"/>
      <c r="AV1693" s="28"/>
      <c r="AW1693" s="10"/>
      <c r="AX1693" s="125"/>
      <c r="AY1693" s="28"/>
    </row>
    <row r="1694" spans="45:51">
      <c r="AS1694"/>
      <c r="AT1694"/>
      <c r="AV1694" s="28"/>
      <c r="AW1694" s="10"/>
      <c r="AX1694" s="125"/>
      <c r="AY1694" s="28"/>
    </row>
    <row r="1695" spans="45:51">
      <c r="AS1695"/>
      <c r="AT1695"/>
      <c r="AV1695" s="28"/>
      <c r="AW1695" s="10"/>
      <c r="AX1695" s="125"/>
      <c r="AY1695" s="28"/>
    </row>
    <row r="1696" spans="45:51">
      <c r="AS1696"/>
      <c r="AT1696"/>
      <c r="AV1696" s="28"/>
      <c r="AW1696" s="10"/>
      <c r="AX1696" s="125"/>
      <c r="AY1696" s="28"/>
    </row>
    <row r="1697" spans="45:51">
      <c r="AS1697"/>
      <c r="AT1697"/>
      <c r="AV1697" s="28"/>
      <c r="AW1697" s="10"/>
      <c r="AX1697" s="125"/>
      <c r="AY1697" s="28"/>
    </row>
    <row r="1698" spans="45:51">
      <c r="AS1698"/>
      <c r="AT1698"/>
      <c r="AV1698" s="28"/>
      <c r="AW1698" s="10"/>
      <c r="AX1698" s="125"/>
      <c r="AY1698" s="28"/>
    </row>
    <row r="1699" spans="45:51">
      <c r="AS1699"/>
      <c r="AT1699"/>
      <c r="AV1699" s="28"/>
      <c r="AW1699" s="10"/>
      <c r="AX1699" s="125"/>
      <c r="AY1699" s="28"/>
    </row>
    <row r="1700" spans="45:51">
      <c r="AS1700"/>
      <c r="AT1700"/>
      <c r="AV1700" s="28"/>
      <c r="AW1700" s="10"/>
      <c r="AX1700" s="125"/>
      <c r="AY1700" s="28"/>
    </row>
    <row r="1701" spans="45:51">
      <c r="AS1701"/>
      <c r="AT1701"/>
      <c r="AV1701" s="28"/>
      <c r="AW1701" s="10"/>
      <c r="AX1701" s="125"/>
      <c r="AY1701" s="28"/>
    </row>
    <row r="1702" spans="45:51">
      <c r="AS1702"/>
      <c r="AT1702"/>
      <c r="AV1702" s="28"/>
      <c r="AW1702" s="10"/>
      <c r="AX1702" s="125"/>
      <c r="AY1702" s="28"/>
    </row>
    <row r="1703" spans="45:51">
      <c r="AS1703"/>
      <c r="AT1703"/>
      <c r="AV1703" s="28"/>
      <c r="AW1703" s="10"/>
      <c r="AX1703" s="125"/>
      <c r="AY1703" s="28"/>
    </row>
    <row r="1704" spans="45:51">
      <c r="AS1704"/>
      <c r="AT1704"/>
      <c r="AV1704" s="28"/>
      <c r="AW1704" s="10"/>
      <c r="AX1704" s="125"/>
      <c r="AY1704" s="28"/>
    </row>
    <row r="1705" spans="45:51">
      <c r="AS1705"/>
      <c r="AT1705"/>
      <c r="AV1705" s="28"/>
      <c r="AW1705" s="10"/>
      <c r="AX1705" s="125"/>
      <c r="AY1705" s="28"/>
    </row>
    <row r="1706" spans="45:51">
      <c r="AS1706"/>
      <c r="AT1706"/>
      <c r="AV1706" s="28"/>
      <c r="AW1706" s="10"/>
      <c r="AX1706" s="125"/>
      <c r="AY1706" s="28"/>
    </row>
    <row r="1707" spans="45:51">
      <c r="AS1707"/>
      <c r="AT1707"/>
      <c r="AV1707" s="28"/>
      <c r="AW1707" s="10"/>
      <c r="AX1707" s="125"/>
      <c r="AY1707" s="28"/>
    </row>
    <row r="1708" spans="45:51">
      <c r="AS1708"/>
      <c r="AT1708"/>
      <c r="AV1708" s="28"/>
      <c r="AW1708" s="10"/>
      <c r="AX1708" s="125"/>
      <c r="AY1708" s="28"/>
    </row>
    <row r="1709" spans="45:51">
      <c r="AS1709"/>
      <c r="AT1709"/>
      <c r="AV1709" s="28"/>
      <c r="AW1709" s="10"/>
      <c r="AX1709" s="125"/>
      <c r="AY1709" s="28"/>
    </row>
    <row r="1710" spans="45:51">
      <c r="AS1710"/>
      <c r="AT1710"/>
      <c r="AV1710" s="28"/>
      <c r="AW1710" s="10"/>
      <c r="AX1710" s="125"/>
      <c r="AY1710" s="28"/>
    </row>
    <row r="1711" spans="45:51">
      <c r="AS1711"/>
      <c r="AT1711"/>
      <c r="AV1711" s="28"/>
      <c r="AW1711" s="10"/>
      <c r="AX1711" s="125"/>
      <c r="AY1711" s="28"/>
    </row>
    <row r="1712" spans="45:51">
      <c r="AS1712"/>
      <c r="AT1712"/>
      <c r="AV1712" s="28"/>
      <c r="AW1712" s="10"/>
      <c r="AX1712" s="125"/>
      <c r="AY1712" s="28"/>
    </row>
    <row r="1713" spans="45:51">
      <c r="AS1713"/>
      <c r="AT1713"/>
      <c r="AV1713" s="28"/>
      <c r="AW1713" s="10"/>
      <c r="AX1713" s="125"/>
      <c r="AY1713" s="28"/>
    </row>
    <row r="1714" spans="45:51">
      <c r="AS1714"/>
      <c r="AT1714"/>
      <c r="AV1714" s="28"/>
      <c r="AW1714" s="10"/>
      <c r="AX1714" s="125"/>
      <c r="AY1714" s="28"/>
    </row>
    <row r="1715" spans="45:51">
      <c r="AS1715"/>
      <c r="AT1715"/>
      <c r="AV1715" s="28"/>
      <c r="AW1715" s="10"/>
      <c r="AX1715" s="125"/>
      <c r="AY1715" s="28"/>
    </row>
    <row r="1716" spans="45:51">
      <c r="AS1716"/>
      <c r="AT1716"/>
      <c r="AV1716" s="28"/>
      <c r="AW1716" s="10"/>
      <c r="AX1716" s="125"/>
      <c r="AY1716" s="28"/>
    </row>
    <row r="1717" spans="45:51">
      <c r="AS1717"/>
      <c r="AT1717"/>
      <c r="AV1717" s="28"/>
      <c r="AW1717" s="10"/>
      <c r="AX1717" s="125"/>
      <c r="AY1717" s="28"/>
    </row>
    <row r="1718" spans="45:51">
      <c r="AS1718"/>
      <c r="AT1718"/>
      <c r="AV1718" s="28"/>
      <c r="AW1718" s="10"/>
      <c r="AX1718" s="125"/>
      <c r="AY1718" s="28"/>
    </row>
    <row r="1719" spans="45:51">
      <c r="AS1719"/>
      <c r="AT1719"/>
      <c r="AV1719" s="28"/>
      <c r="AW1719" s="10"/>
      <c r="AX1719" s="125"/>
      <c r="AY1719" s="28"/>
    </row>
    <row r="1720" spans="45:51">
      <c r="AS1720"/>
      <c r="AT1720"/>
      <c r="AV1720" s="28"/>
      <c r="AW1720" s="10"/>
      <c r="AX1720" s="125"/>
      <c r="AY1720" s="28"/>
    </row>
    <row r="1721" spans="45:51">
      <c r="AS1721"/>
      <c r="AT1721"/>
      <c r="AV1721" s="28"/>
      <c r="AW1721" s="10"/>
      <c r="AX1721" s="125"/>
      <c r="AY1721" s="28"/>
    </row>
    <row r="1722" spans="45:51">
      <c r="AS1722"/>
      <c r="AT1722"/>
      <c r="AV1722" s="28"/>
      <c r="AW1722" s="10"/>
      <c r="AX1722" s="125"/>
      <c r="AY1722" s="28"/>
    </row>
    <row r="1723" spans="45:51">
      <c r="AS1723"/>
      <c r="AT1723"/>
      <c r="AV1723" s="28"/>
      <c r="AW1723" s="10"/>
      <c r="AX1723" s="125"/>
      <c r="AY1723" s="28"/>
    </row>
    <row r="1724" spans="45:51">
      <c r="AS1724"/>
      <c r="AT1724"/>
      <c r="AV1724" s="28"/>
      <c r="AW1724" s="10"/>
      <c r="AX1724" s="125"/>
      <c r="AY1724" s="28"/>
    </row>
    <row r="1725" spans="45:51">
      <c r="AS1725"/>
      <c r="AT1725"/>
      <c r="AV1725" s="28"/>
      <c r="AW1725" s="10"/>
      <c r="AX1725" s="125"/>
      <c r="AY1725" s="28"/>
    </row>
    <row r="1726" spans="45:51">
      <c r="AS1726"/>
      <c r="AT1726"/>
      <c r="AV1726" s="28"/>
      <c r="AW1726" s="10"/>
      <c r="AX1726" s="125"/>
      <c r="AY1726" s="28"/>
    </row>
    <row r="1727" spans="45:51">
      <c r="AS1727"/>
      <c r="AT1727"/>
      <c r="AV1727" s="28"/>
      <c r="AW1727" s="10"/>
      <c r="AX1727" s="125"/>
      <c r="AY1727" s="28"/>
    </row>
    <row r="1728" spans="45:51">
      <c r="AS1728"/>
      <c r="AT1728"/>
      <c r="AV1728" s="28"/>
      <c r="AW1728" s="10"/>
      <c r="AX1728" s="125"/>
      <c r="AY1728" s="28"/>
    </row>
    <row r="1729" spans="45:51">
      <c r="AS1729"/>
      <c r="AT1729"/>
      <c r="AV1729" s="28"/>
      <c r="AW1729" s="10"/>
      <c r="AX1729" s="125"/>
      <c r="AY1729" s="28"/>
    </row>
    <row r="1730" spans="45:51">
      <c r="AS1730"/>
      <c r="AT1730"/>
      <c r="AV1730" s="28"/>
      <c r="AW1730" s="10"/>
      <c r="AX1730" s="125"/>
      <c r="AY1730" s="28"/>
    </row>
    <row r="1731" spans="45:51">
      <c r="AS1731"/>
      <c r="AT1731"/>
      <c r="AV1731" s="28"/>
      <c r="AW1731" s="10"/>
      <c r="AX1731" s="125"/>
      <c r="AY1731" s="28"/>
    </row>
    <row r="1732" spans="45:51">
      <c r="AS1732"/>
      <c r="AT1732"/>
      <c r="AV1732" s="28"/>
      <c r="AW1732" s="10"/>
      <c r="AX1732" s="125"/>
      <c r="AY1732" s="28"/>
    </row>
    <row r="1733" spans="45:51">
      <c r="AS1733"/>
      <c r="AT1733"/>
      <c r="AV1733" s="28"/>
      <c r="AW1733" s="10"/>
      <c r="AX1733" s="125"/>
      <c r="AY1733" s="28"/>
    </row>
    <row r="1734" spans="45:51">
      <c r="AS1734"/>
      <c r="AT1734"/>
      <c r="AV1734" s="28"/>
      <c r="AW1734" s="10"/>
      <c r="AX1734" s="125"/>
      <c r="AY1734" s="28"/>
    </row>
    <row r="1735" spans="45:51">
      <c r="AS1735"/>
      <c r="AT1735"/>
      <c r="AV1735" s="28"/>
      <c r="AW1735" s="10"/>
      <c r="AX1735" s="125"/>
      <c r="AY1735" s="28"/>
    </row>
    <row r="1736" spans="45:51">
      <c r="AS1736"/>
      <c r="AT1736"/>
      <c r="AV1736" s="28"/>
      <c r="AW1736" s="10"/>
      <c r="AX1736" s="125"/>
      <c r="AY1736" s="28"/>
    </row>
    <row r="1737" spans="45:51">
      <c r="AS1737"/>
      <c r="AT1737"/>
      <c r="AV1737" s="28"/>
      <c r="AW1737" s="10"/>
      <c r="AX1737" s="125"/>
      <c r="AY1737" s="28"/>
    </row>
    <row r="1738" spans="45:51">
      <c r="AS1738"/>
      <c r="AT1738"/>
      <c r="AV1738" s="28"/>
      <c r="AW1738" s="10"/>
      <c r="AX1738" s="125"/>
      <c r="AY1738" s="28"/>
    </row>
    <row r="1739" spans="45:51">
      <c r="AS1739"/>
      <c r="AT1739"/>
      <c r="AV1739" s="28"/>
      <c r="AW1739" s="10"/>
      <c r="AX1739" s="125"/>
      <c r="AY1739" s="28"/>
    </row>
    <row r="1740" spans="45:51">
      <c r="AS1740"/>
      <c r="AT1740"/>
      <c r="AV1740" s="28"/>
      <c r="AW1740" s="10"/>
      <c r="AX1740" s="125"/>
      <c r="AY1740" s="28"/>
    </row>
    <row r="1741" spans="45:51">
      <c r="AS1741"/>
      <c r="AT1741"/>
      <c r="AV1741" s="28"/>
      <c r="AW1741" s="10"/>
      <c r="AX1741" s="125"/>
      <c r="AY1741" s="28"/>
    </row>
    <row r="1742" spans="45:51">
      <c r="AS1742"/>
      <c r="AT1742"/>
      <c r="AV1742" s="28"/>
      <c r="AW1742" s="10"/>
      <c r="AX1742" s="125"/>
      <c r="AY1742" s="28"/>
    </row>
    <row r="1743" spans="45:51">
      <c r="AS1743"/>
      <c r="AT1743"/>
      <c r="AV1743" s="28"/>
      <c r="AW1743" s="10"/>
      <c r="AX1743" s="125"/>
      <c r="AY1743" s="28"/>
    </row>
    <row r="1744" spans="45:51">
      <c r="AS1744"/>
      <c r="AT1744"/>
      <c r="AV1744" s="28"/>
      <c r="AW1744" s="10"/>
      <c r="AX1744" s="125"/>
      <c r="AY1744" s="28"/>
    </row>
    <row r="1745" spans="45:51">
      <c r="AS1745"/>
      <c r="AT1745"/>
      <c r="AV1745" s="28"/>
      <c r="AW1745" s="10"/>
      <c r="AX1745" s="125"/>
      <c r="AY1745" s="28"/>
    </row>
    <row r="1746" spans="45:51">
      <c r="AS1746"/>
      <c r="AT1746"/>
      <c r="AV1746" s="28"/>
      <c r="AW1746" s="10"/>
      <c r="AX1746" s="125"/>
      <c r="AY1746" s="28"/>
    </row>
    <row r="1747" spans="45:51">
      <c r="AS1747"/>
      <c r="AT1747"/>
      <c r="AV1747" s="28"/>
      <c r="AW1747" s="10"/>
      <c r="AX1747" s="125"/>
      <c r="AY1747" s="28"/>
    </row>
    <row r="1748" spans="45:51">
      <c r="AS1748"/>
      <c r="AT1748"/>
      <c r="AV1748" s="28"/>
      <c r="AW1748" s="10"/>
      <c r="AX1748" s="125"/>
      <c r="AY1748" s="28"/>
    </row>
    <row r="1749" spans="45:51">
      <c r="AS1749"/>
      <c r="AT1749"/>
      <c r="AV1749" s="28"/>
      <c r="AW1749" s="10"/>
      <c r="AX1749" s="125"/>
      <c r="AY1749" s="28"/>
    </row>
    <row r="1750" spans="45:51">
      <c r="AS1750"/>
      <c r="AT1750"/>
      <c r="AV1750" s="28"/>
      <c r="AW1750" s="10"/>
      <c r="AX1750" s="125"/>
      <c r="AY1750" s="28"/>
    </row>
    <row r="1751" spans="45:51">
      <c r="AS1751"/>
      <c r="AT1751"/>
      <c r="AV1751" s="28"/>
      <c r="AW1751" s="10"/>
      <c r="AX1751" s="125"/>
      <c r="AY1751" s="28"/>
    </row>
    <row r="1752" spans="45:51">
      <c r="AS1752"/>
      <c r="AT1752"/>
      <c r="AV1752" s="28"/>
      <c r="AW1752" s="10"/>
      <c r="AX1752" s="125"/>
      <c r="AY1752" s="28"/>
    </row>
    <row r="1753" spans="45:51">
      <c r="AS1753"/>
      <c r="AT1753"/>
      <c r="AV1753" s="28"/>
      <c r="AW1753" s="10"/>
      <c r="AX1753" s="125"/>
      <c r="AY1753" s="28"/>
    </row>
    <row r="1754" spans="45:51">
      <c r="AS1754"/>
      <c r="AT1754"/>
      <c r="AV1754" s="28"/>
      <c r="AW1754" s="10"/>
      <c r="AX1754" s="125"/>
      <c r="AY1754" s="28"/>
    </row>
    <row r="1755" spans="45:51">
      <c r="AS1755"/>
      <c r="AT1755"/>
      <c r="AV1755" s="28"/>
      <c r="AW1755" s="10"/>
      <c r="AX1755" s="125"/>
      <c r="AY1755" s="28"/>
    </row>
    <row r="1756" spans="45:51">
      <c r="AS1756"/>
      <c r="AT1756"/>
      <c r="AV1756" s="28"/>
      <c r="AW1756" s="10"/>
      <c r="AX1756" s="125"/>
      <c r="AY1756" s="28"/>
    </row>
    <row r="1757" spans="45:51">
      <c r="AS1757"/>
      <c r="AT1757"/>
      <c r="AV1757" s="28"/>
      <c r="AW1757" s="10"/>
      <c r="AX1757" s="125"/>
      <c r="AY1757" s="28"/>
    </row>
    <row r="1758" spans="45:51">
      <c r="AS1758"/>
      <c r="AT1758"/>
      <c r="AV1758" s="28"/>
      <c r="AW1758" s="10"/>
      <c r="AX1758" s="125"/>
      <c r="AY1758" s="28"/>
    </row>
    <row r="1759" spans="45:51">
      <c r="AS1759"/>
      <c r="AT1759"/>
      <c r="AV1759" s="28"/>
      <c r="AW1759" s="10"/>
      <c r="AX1759" s="125"/>
      <c r="AY1759" s="28"/>
    </row>
    <row r="1760" spans="45:51">
      <c r="AS1760"/>
      <c r="AT1760"/>
      <c r="AV1760" s="28"/>
      <c r="AW1760" s="10"/>
      <c r="AX1760" s="125"/>
      <c r="AY1760" s="28"/>
    </row>
    <row r="1761" spans="45:51">
      <c r="AS1761"/>
      <c r="AT1761"/>
      <c r="AV1761" s="28"/>
      <c r="AW1761" s="10"/>
      <c r="AX1761" s="125"/>
      <c r="AY1761" s="28"/>
    </row>
    <row r="1762" spans="45:51">
      <c r="AS1762"/>
      <c r="AT1762"/>
      <c r="AV1762" s="28"/>
      <c r="AW1762" s="10"/>
      <c r="AX1762" s="125"/>
      <c r="AY1762" s="28"/>
    </row>
    <row r="1763" spans="45:51">
      <c r="AS1763"/>
      <c r="AT1763"/>
      <c r="AV1763" s="28"/>
      <c r="AW1763" s="10"/>
      <c r="AX1763" s="125"/>
      <c r="AY1763" s="28"/>
    </row>
    <row r="1764" spans="45:51">
      <c r="AS1764"/>
      <c r="AT1764"/>
      <c r="AV1764" s="28"/>
      <c r="AW1764" s="10"/>
      <c r="AX1764" s="125"/>
      <c r="AY1764" s="28"/>
    </row>
    <row r="1765" spans="45:51">
      <c r="AS1765"/>
      <c r="AT1765"/>
      <c r="AV1765" s="28"/>
      <c r="AW1765" s="10"/>
      <c r="AX1765" s="125"/>
      <c r="AY1765" s="28"/>
    </row>
    <row r="1766" spans="45:51">
      <c r="AS1766"/>
      <c r="AT1766"/>
      <c r="AV1766" s="28"/>
      <c r="AW1766" s="10"/>
      <c r="AX1766" s="125"/>
      <c r="AY1766" s="28"/>
    </row>
    <row r="1767" spans="45:51">
      <c r="AS1767"/>
      <c r="AT1767"/>
      <c r="AV1767" s="28"/>
      <c r="AW1767" s="10"/>
      <c r="AX1767" s="125"/>
      <c r="AY1767" s="28"/>
    </row>
    <row r="1768" spans="45:51">
      <c r="AS1768"/>
      <c r="AT1768"/>
      <c r="AV1768" s="28"/>
      <c r="AW1768" s="10"/>
      <c r="AX1768" s="125"/>
      <c r="AY1768" s="28"/>
    </row>
    <row r="1769" spans="45:51">
      <c r="AS1769"/>
      <c r="AT1769"/>
      <c r="AV1769" s="28"/>
      <c r="AW1769" s="10"/>
      <c r="AX1769" s="125"/>
      <c r="AY1769" s="28"/>
    </row>
    <row r="1770" spans="45:51">
      <c r="AS1770"/>
      <c r="AT1770"/>
      <c r="AV1770" s="28"/>
      <c r="AW1770" s="10"/>
      <c r="AX1770" s="125"/>
      <c r="AY1770" s="28"/>
    </row>
    <row r="1771" spans="45:51">
      <c r="AS1771"/>
      <c r="AT1771"/>
      <c r="AV1771" s="28"/>
      <c r="AW1771" s="10"/>
      <c r="AX1771" s="125"/>
      <c r="AY1771" s="28"/>
    </row>
    <row r="1772" spans="45:51">
      <c r="AS1772"/>
      <c r="AT1772"/>
      <c r="AV1772" s="28"/>
      <c r="AW1772" s="10"/>
      <c r="AX1772" s="125"/>
      <c r="AY1772" s="28"/>
    </row>
    <row r="1773" spans="45:51">
      <c r="AS1773"/>
      <c r="AT1773"/>
      <c r="AV1773" s="28"/>
      <c r="AW1773" s="10"/>
      <c r="AX1773" s="125"/>
      <c r="AY1773" s="28"/>
    </row>
    <row r="1774" spans="45:51">
      <c r="AS1774"/>
      <c r="AT1774"/>
      <c r="AV1774" s="28"/>
      <c r="AW1774" s="10"/>
      <c r="AX1774" s="125"/>
      <c r="AY1774" s="28"/>
    </row>
    <row r="1775" spans="45:51">
      <c r="AS1775"/>
      <c r="AT1775"/>
      <c r="AV1775" s="28"/>
      <c r="AW1775" s="10"/>
      <c r="AX1775" s="125"/>
      <c r="AY1775" s="28"/>
    </row>
    <row r="1776" spans="45:51">
      <c r="AS1776"/>
      <c r="AT1776"/>
      <c r="AV1776" s="28"/>
      <c r="AW1776" s="10"/>
      <c r="AX1776" s="125"/>
      <c r="AY1776" s="28"/>
    </row>
    <row r="1777" spans="45:51">
      <c r="AS1777"/>
      <c r="AT1777"/>
      <c r="AV1777" s="28"/>
      <c r="AW1777" s="10"/>
      <c r="AX1777" s="125"/>
      <c r="AY1777" s="28"/>
    </row>
    <row r="1778" spans="45:51">
      <c r="AS1778"/>
      <c r="AT1778"/>
      <c r="AV1778" s="28"/>
      <c r="AW1778" s="10"/>
      <c r="AX1778" s="125"/>
      <c r="AY1778" s="28"/>
    </row>
    <row r="1779" spans="45:51">
      <c r="AS1779"/>
      <c r="AT1779"/>
      <c r="AV1779" s="28"/>
      <c r="AW1779" s="10"/>
      <c r="AX1779" s="125"/>
      <c r="AY1779" s="28"/>
    </row>
    <row r="1780" spans="45:51">
      <c r="AS1780"/>
      <c r="AT1780"/>
      <c r="AV1780" s="28"/>
      <c r="AW1780" s="10"/>
      <c r="AX1780" s="125"/>
      <c r="AY1780" s="28"/>
    </row>
    <row r="1781" spans="45:51">
      <c r="AS1781"/>
      <c r="AT1781"/>
      <c r="AV1781" s="28"/>
      <c r="AW1781" s="10"/>
      <c r="AX1781" s="125"/>
      <c r="AY1781" s="28"/>
    </row>
    <row r="1782" spans="45:51">
      <c r="AS1782"/>
      <c r="AT1782"/>
      <c r="AV1782" s="28"/>
      <c r="AW1782" s="10"/>
      <c r="AX1782" s="125"/>
      <c r="AY1782" s="28"/>
    </row>
    <row r="1783" spans="45:51">
      <c r="AS1783"/>
      <c r="AT1783"/>
      <c r="AV1783" s="28"/>
      <c r="AW1783" s="10"/>
      <c r="AX1783" s="125"/>
      <c r="AY1783" s="28"/>
    </row>
    <row r="1784" spans="45:51">
      <c r="AS1784"/>
      <c r="AT1784"/>
      <c r="AV1784" s="28"/>
      <c r="AW1784" s="10"/>
      <c r="AX1784" s="125"/>
      <c r="AY1784" s="28"/>
    </row>
    <row r="1785" spans="45:51">
      <c r="AS1785"/>
      <c r="AT1785"/>
      <c r="AV1785" s="28"/>
      <c r="AW1785" s="10"/>
      <c r="AX1785" s="125"/>
      <c r="AY1785" s="28"/>
    </row>
    <row r="1786" spans="45:51">
      <c r="AS1786"/>
      <c r="AT1786"/>
      <c r="AV1786" s="28"/>
      <c r="AW1786" s="10"/>
      <c r="AX1786" s="125"/>
      <c r="AY1786" s="28"/>
    </row>
    <row r="1787" spans="45:51">
      <c r="AS1787"/>
      <c r="AT1787"/>
      <c r="AV1787" s="28"/>
      <c r="AW1787" s="10"/>
      <c r="AX1787" s="125"/>
      <c r="AY1787" s="28"/>
    </row>
    <row r="1788" spans="45:51">
      <c r="AS1788"/>
      <c r="AT1788"/>
      <c r="AV1788" s="28"/>
      <c r="AW1788" s="10"/>
      <c r="AX1788" s="125"/>
      <c r="AY1788" s="28"/>
    </row>
    <row r="1789" spans="45:51">
      <c r="AS1789"/>
      <c r="AT1789"/>
      <c r="AV1789" s="28"/>
      <c r="AW1789" s="10"/>
      <c r="AX1789" s="125"/>
      <c r="AY1789" s="28"/>
    </row>
    <row r="1790" spans="45:51">
      <c r="AS1790"/>
      <c r="AT1790"/>
      <c r="AV1790" s="28"/>
      <c r="AW1790" s="10"/>
      <c r="AX1790" s="125"/>
      <c r="AY1790" s="28"/>
    </row>
    <row r="1791" spans="45:51">
      <c r="AS1791"/>
      <c r="AT1791"/>
      <c r="AV1791" s="28"/>
      <c r="AW1791" s="10"/>
      <c r="AX1791" s="125"/>
      <c r="AY1791" s="28"/>
    </row>
    <row r="1792" spans="45:51">
      <c r="AS1792"/>
      <c r="AT1792"/>
      <c r="AV1792" s="28"/>
      <c r="AW1792" s="10"/>
      <c r="AX1792" s="125"/>
      <c r="AY1792" s="28"/>
    </row>
    <row r="1793" spans="45:51">
      <c r="AS1793"/>
      <c r="AT1793"/>
      <c r="AV1793" s="28"/>
      <c r="AW1793" s="10"/>
      <c r="AX1793" s="125"/>
      <c r="AY1793" s="28"/>
    </row>
    <row r="1794" spans="45:51">
      <c r="AS1794"/>
      <c r="AT1794"/>
      <c r="AV1794" s="28"/>
      <c r="AW1794" s="10"/>
      <c r="AX1794" s="125"/>
      <c r="AY1794" s="28"/>
    </row>
    <row r="1795" spans="45:51">
      <c r="AS1795"/>
      <c r="AT1795"/>
      <c r="AV1795" s="28"/>
      <c r="AW1795" s="10"/>
      <c r="AX1795" s="125"/>
      <c r="AY1795" s="28"/>
    </row>
    <row r="1796" spans="45:51">
      <c r="AS1796"/>
      <c r="AT1796"/>
      <c r="AV1796" s="28"/>
      <c r="AW1796" s="10"/>
      <c r="AX1796" s="125"/>
      <c r="AY1796" s="28"/>
    </row>
    <row r="1797" spans="45:51">
      <c r="AS1797"/>
      <c r="AT1797"/>
      <c r="AV1797" s="28"/>
      <c r="AW1797" s="10"/>
      <c r="AX1797" s="125"/>
      <c r="AY1797" s="28"/>
    </row>
    <row r="1798" spans="45:51">
      <c r="AS1798"/>
      <c r="AT1798"/>
      <c r="AV1798" s="28"/>
      <c r="AW1798" s="10"/>
      <c r="AX1798" s="125"/>
      <c r="AY1798" s="28"/>
    </row>
    <row r="1799" spans="45:51">
      <c r="AS1799"/>
      <c r="AT1799"/>
      <c r="AV1799" s="28"/>
      <c r="AW1799" s="10"/>
      <c r="AX1799" s="125"/>
      <c r="AY1799" s="28"/>
    </row>
    <row r="1800" spans="45:51">
      <c r="AS1800"/>
      <c r="AT1800"/>
      <c r="AV1800" s="28"/>
      <c r="AW1800" s="10"/>
      <c r="AX1800" s="125"/>
      <c r="AY1800" s="28"/>
    </row>
    <row r="1801" spans="45:51">
      <c r="AS1801"/>
      <c r="AT1801"/>
      <c r="AV1801" s="28"/>
      <c r="AW1801" s="10"/>
      <c r="AX1801" s="125"/>
      <c r="AY1801" s="28"/>
    </row>
    <row r="1802" spans="45:51">
      <c r="AS1802"/>
      <c r="AT1802"/>
      <c r="AV1802" s="28"/>
      <c r="AW1802" s="10"/>
      <c r="AX1802" s="125"/>
      <c r="AY1802" s="28"/>
    </row>
    <row r="1803" spans="45:51">
      <c r="AS1803"/>
      <c r="AT1803"/>
      <c r="AV1803" s="28"/>
      <c r="AW1803" s="10"/>
      <c r="AX1803" s="125"/>
      <c r="AY1803" s="28"/>
    </row>
    <row r="1804" spans="45:51">
      <c r="AS1804"/>
      <c r="AT1804"/>
      <c r="AV1804" s="28"/>
      <c r="AW1804" s="10"/>
      <c r="AX1804" s="125"/>
      <c r="AY1804" s="28"/>
    </row>
    <row r="1805" spans="45:51">
      <c r="AS1805"/>
      <c r="AT1805"/>
      <c r="AV1805" s="28"/>
      <c r="AW1805" s="10"/>
      <c r="AX1805" s="125"/>
      <c r="AY1805" s="28"/>
    </row>
    <row r="1806" spans="45:51">
      <c r="AS1806"/>
      <c r="AT1806"/>
      <c r="AV1806" s="28"/>
      <c r="AW1806" s="10"/>
      <c r="AX1806" s="125"/>
      <c r="AY1806" s="28"/>
    </row>
    <row r="1807" spans="45:51">
      <c r="AS1807"/>
      <c r="AT1807"/>
      <c r="AV1807" s="28"/>
      <c r="AW1807" s="10"/>
      <c r="AX1807" s="125"/>
      <c r="AY1807" s="28"/>
    </row>
    <row r="1808" spans="45:51">
      <c r="AS1808"/>
      <c r="AT1808"/>
      <c r="AV1808" s="28"/>
      <c r="AW1808" s="10"/>
      <c r="AX1808" s="125"/>
      <c r="AY1808" s="28"/>
    </row>
    <row r="1809" spans="45:51">
      <c r="AS1809"/>
      <c r="AT1809"/>
      <c r="AV1809" s="28"/>
      <c r="AW1809" s="10"/>
      <c r="AX1809" s="125"/>
      <c r="AY1809" s="28"/>
    </row>
    <row r="1810" spans="45:51">
      <c r="AS1810"/>
      <c r="AT1810"/>
      <c r="AV1810" s="28"/>
      <c r="AW1810" s="10"/>
      <c r="AX1810" s="125"/>
      <c r="AY1810" s="28"/>
    </row>
    <row r="1811" spans="45:51">
      <c r="AS1811"/>
      <c r="AT1811"/>
      <c r="AV1811" s="28"/>
      <c r="AW1811" s="10"/>
      <c r="AX1811" s="125"/>
      <c r="AY1811" s="28"/>
    </row>
    <row r="1812" spans="45:51">
      <c r="AS1812"/>
      <c r="AT1812"/>
      <c r="AV1812" s="28"/>
      <c r="AW1812" s="10"/>
      <c r="AX1812" s="125"/>
      <c r="AY1812" s="28"/>
    </row>
    <row r="1813" spans="45:51">
      <c r="AS1813"/>
      <c r="AT1813"/>
      <c r="AV1813" s="28"/>
      <c r="AW1813" s="10"/>
      <c r="AX1813" s="125"/>
      <c r="AY1813" s="28"/>
    </row>
    <row r="1814" spans="45:51">
      <c r="AS1814"/>
      <c r="AT1814"/>
      <c r="AV1814" s="28"/>
      <c r="AW1814" s="10"/>
      <c r="AX1814" s="125"/>
      <c r="AY1814" s="28"/>
    </row>
    <row r="1815" spans="45:51">
      <c r="AS1815"/>
      <c r="AT1815"/>
      <c r="AV1815" s="28"/>
      <c r="AW1815" s="10"/>
      <c r="AX1815" s="125"/>
      <c r="AY1815" s="28"/>
    </row>
    <row r="1816" spans="45:51">
      <c r="AS1816"/>
      <c r="AT1816"/>
      <c r="AV1816" s="28"/>
      <c r="AW1816" s="10"/>
      <c r="AX1816" s="125"/>
      <c r="AY1816" s="28"/>
    </row>
    <row r="1817" spans="45:51">
      <c r="AS1817"/>
      <c r="AT1817"/>
      <c r="AV1817" s="28"/>
      <c r="AW1817" s="10"/>
      <c r="AX1817" s="125"/>
      <c r="AY1817" s="28"/>
    </row>
    <row r="1818" spans="45:51">
      <c r="AS1818"/>
      <c r="AT1818"/>
      <c r="AV1818" s="28"/>
      <c r="AW1818" s="10"/>
      <c r="AX1818" s="125"/>
      <c r="AY1818" s="28"/>
    </row>
    <row r="1819" spans="45:51">
      <c r="AS1819"/>
      <c r="AT1819"/>
      <c r="AV1819" s="28"/>
      <c r="AW1819" s="10"/>
      <c r="AX1819" s="125"/>
      <c r="AY1819" s="28"/>
    </row>
    <row r="1820" spans="45:51">
      <c r="AS1820"/>
      <c r="AT1820"/>
      <c r="AV1820" s="28"/>
      <c r="AW1820" s="10"/>
      <c r="AX1820" s="125"/>
      <c r="AY1820" s="28"/>
    </row>
    <row r="1821" spans="45:51">
      <c r="AS1821"/>
      <c r="AT1821"/>
      <c r="AV1821" s="28"/>
      <c r="AW1821" s="10"/>
      <c r="AX1821" s="125"/>
      <c r="AY1821" s="28"/>
    </row>
    <row r="1822" spans="45:51">
      <c r="AS1822"/>
      <c r="AT1822"/>
      <c r="AV1822" s="28"/>
      <c r="AW1822" s="10"/>
      <c r="AX1822" s="125"/>
      <c r="AY1822" s="28"/>
    </row>
    <row r="1823" spans="45:51">
      <c r="AS1823"/>
      <c r="AT1823"/>
      <c r="AV1823" s="28"/>
      <c r="AW1823" s="10"/>
      <c r="AX1823" s="125"/>
      <c r="AY1823" s="28"/>
    </row>
    <row r="1824" spans="45:51">
      <c r="AS1824"/>
      <c r="AT1824"/>
      <c r="AV1824" s="28"/>
      <c r="AW1824" s="10"/>
      <c r="AX1824" s="125"/>
      <c r="AY1824" s="28"/>
    </row>
    <row r="1825" spans="45:51">
      <c r="AS1825"/>
      <c r="AT1825"/>
      <c r="AV1825" s="28"/>
      <c r="AW1825" s="10"/>
      <c r="AX1825" s="125"/>
      <c r="AY1825" s="28"/>
    </row>
    <row r="1826" spans="45:51">
      <c r="AS1826"/>
      <c r="AT1826"/>
      <c r="AV1826" s="28"/>
      <c r="AW1826" s="10"/>
      <c r="AX1826" s="125"/>
      <c r="AY1826" s="28"/>
    </row>
    <row r="1827" spans="45:51">
      <c r="AS1827"/>
      <c r="AT1827"/>
      <c r="AV1827" s="28"/>
      <c r="AW1827" s="10"/>
      <c r="AX1827" s="125"/>
      <c r="AY1827" s="28"/>
    </row>
    <row r="1828" spans="45:51">
      <c r="AS1828"/>
      <c r="AT1828"/>
      <c r="AV1828" s="28"/>
      <c r="AW1828" s="10"/>
      <c r="AX1828" s="125"/>
      <c r="AY1828" s="28"/>
    </row>
    <row r="1829" spans="45:51">
      <c r="AS1829"/>
      <c r="AT1829"/>
      <c r="AV1829" s="28"/>
      <c r="AW1829" s="10"/>
      <c r="AX1829" s="125"/>
      <c r="AY1829" s="28"/>
    </row>
    <row r="1830" spans="45:51">
      <c r="AS1830"/>
      <c r="AT1830"/>
      <c r="AV1830" s="28"/>
      <c r="AW1830" s="10"/>
      <c r="AX1830" s="125"/>
      <c r="AY1830" s="28"/>
    </row>
    <row r="1831" spans="45:51">
      <c r="AS1831"/>
      <c r="AT1831"/>
      <c r="AV1831" s="28"/>
      <c r="AW1831" s="10"/>
      <c r="AX1831" s="125"/>
      <c r="AY1831" s="28"/>
    </row>
    <row r="1832" spans="45:51">
      <c r="AS1832"/>
      <c r="AT1832"/>
      <c r="AV1832" s="28"/>
      <c r="AW1832" s="10"/>
      <c r="AX1832" s="125"/>
      <c r="AY1832" s="28"/>
    </row>
    <row r="1833" spans="45:51">
      <c r="AS1833"/>
      <c r="AT1833"/>
      <c r="AV1833" s="28"/>
      <c r="AW1833" s="10"/>
      <c r="AX1833" s="125"/>
      <c r="AY1833" s="28"/>
    </row>
    <row r="1834" spans="45:51">
      <c r="AS1834"/>
      <c r="AT1834"/>
      <c r="AV1834" s="28"/>
      <c r="AW1834" s="10"/>
      <c r="AX1834" s="125"/>
      <c r="AY1834" s="28"/>
    </row>
    <row r="1835" spans="45:51">
      <c r="AS1835"/>
      <c r="AT1835"/>
      <c r="AV1835" s="28"/>
      <c r="AW1835" s="10"/>
      <c r="AX1835" s="125"/>
      <c r="AY1835" s="28"/>
    </row>
    <row r="1836" spans="45:51">
      <c r="AS1836"/>
      <c r="AT1836"/>
      <c r="AV1836" s="28"/>
      <c r="AW1836" s="10"/>
      <c r="AX1836" s="125"/>
      <c r="AY1836" s="28"/>
    </row>
    <row r="1837" spans="45:51">
      <c r="AS1837"/>
      <c r="AT1837"/>
      <c r="AV1837" s="28"/>
      <c r="AW1837" s="10"/>
      <c r="AX1837" s="125"/>
      <c r="AY1837" s="28"/>
    </row>
    <row r="1838" spans="45:51">
      <c r="AS1838"/>
      <c r="AT1838"/>
      <c r="AV1838" s="28"/>
      <c r="AW1838" s="10"/>
      <c r="AX1838" s="125"/>
      <c r="AY1838" s="28"/>
    </row>
    <row r="1839" spans="45:51">
      <c r="AS1839"/>
      <c r="AT1839"/>
      <c r="AV1839" s="28"/>
      <c r="AW1839" s="10"/>
      <c r="AX1839" s="125"/>
      <c r="AY1839" s="28"/>
    </row>
    <row r="1840" spans="45:51">
      <c r="AS1840"/>
      <c r="AT1840"/>
      <c r="AV1840" s="28"/>
      <c r="AW1840" s="10"/>
      <c r="AX1840" s="125"/>
      <c r="AY1840" s="28"/>
    </row>
    <row r="1841" spans="45:51">
      <c r="AS1841"/>
      <c r="AT1841"/>
      <c r="AV1841" s="28"/>
      <c r="AW1841" s="10"/>
      <c r="AX1841" s="125"/>
      <c r="AY1841" s="28"/>
    </row>
    <row r="1842" spans="45:51">
      <c r="AS1842"/>
      <c r="AT1842"/>
      <c r="AV1842" s="28"/>
      <c r="AW1842" s="10"/>
      <c r="AX1842" s="125"/>
      <c r="AY1842" s="28"/>
    </row>
    <row r="1843" spans="45:51">
      <c r="AS1843"/>
      <c r="AT1843"/>
      <c r="AV1843" s="28"/>
      <c r="AW1843" s="10"/>
      <c r="AX1843" s="125"/>
      <c r="AY1843" s="28"/>
    </row>
    <row r="1844" spans="45:51">
      <c r="AS1844"/>
      <c r="AT1844"/>
      <c r="AV1844" s="28"/>
      <c r="AW1844" s="10"/>
      <c r="AX1844" s="125"/>
      <c r="AY1844" s="28"/>
    </row>
    <row r="1845" spans="45:51">
      <c r="AS1845"/>
      <c r="AT1845"/>
      <c r="AV1845" s="28"/>
      <c r="AW1845" s="10"/>
      <c r="AX1845" s="125"/>
      <c r="AY1845" s="28"/>
    </row>
    <row r="1846" spans="45:51">
      <c r="AS1846"/>
      <c r="AT1846"/>
      <c r="AV1846" s="28"/>
      <c r="AW1846" s="10"/>
      <c r="AX1846" s="125"/>
      <c r="AY1846" s="28"/>
    </row>
    <row r="1847" spans="45:51">
      <c r="AS1847"/>
      <c r="AT1847"/>
      <c r="AV1847" s="28"/>
      <c r="AW1847" s="10"/>
      <c r="AX1847" s="125"/>
      <c r="AY1847" s="28"/>
    </row>
    <row r="1848" spans="45:51">
      <c r="AS1848"/>
      <c r="AT1848"/>
      <c r="AV1848" s="28"/>
      <c r="AW1848" s="10"/>
      <c r="AX1848" s="125"/>
      <c r="AY1848" s="28"/>
    </row>
    <row r="1849" spans="45:51">
      <c r="AS1849"/>
      <c r="AT1849"/>
      <c r="AV1849" s="28"/>
      <c r="AW1849" s="10"/>
      <c r="AX1849" s="125"/>
      <c r="AY1849" s="28"/>
    </row>
    <row r="1850" spans="45:51">
      <c r="AS1850"/>
      <c r="AT1850"/>
      <c r="AV1850" s="28"/>
      <c r="AW1850" s="10"/>
      <c r="AX1850" s="125"/>
      <c r="AY1850" s="28"/>
    </row>
    <row r="1851" spans="45:51">
      <c r="AS1851"/>
      <c r="AT1851"/>
      <c r="AV1851" s="28"/>
      <c r="AW1851" s="10"/>
      <c r="AX1851" s="125"/>
      <c r="AY1851" s="28"/>
    </row>
    <row r="1852" spans="45:51">
      <c r="AS1852"/>
      <c r="AT1852"/>
      <c r="AV1852" s="28"/>
      <c r="AW1852" s="10"/>
      <c r="AX1852" s="125"/>
      <c r="AY1852" s="28"/>
    </row>
    <row r="1853" spans="45:51">
      <c r="AS1853"/>
      <c r="AT1853"/>
      <c r="AV1853" s="28"/>
      <c r="AW1853" s="10"/>
      <c r="AX1853" s="125"/>
      <c r="AY1853" s="28"/>
    </row>
    <row r="1854" spans="45:51">
      <c r="AS1854"/>
      <c r="AT1854"/>
      <c r="AV1854" s="28"/>
      <c r="AW1854" s="10"/>
      <c r="AX1854" s="125"/>
      <c r="AY1854" s="28"/>
    </row>
    <row r="1855" spans="45:51">
      <c r="AS1855"/>
      <c r="AT1855"/>
      <c r="AV1855" s="28"/>
      <c r="AW1855" s="10"/>
      <c r="AX1855" s="125"/>
      <c r="AY1855" s="28"/>
    </row>
    <row r="1856" spans="45:51">
      <c r="AS1856"/>
      <c r="AT1856"/>
      <c r="AV1856" s="28"/>
      <c r="AW1856" s="10"/>
      <c r="AX1856" s="125"/>
      <c r="AY1856" s="28"/>
    </row>
    <row r="1857" spans="45:51">
      <c r="AS1857"/>
      <c r="AT1857"/>
      <c r="AV1857" s="28"/>
      <c r="AW1857" s="10"/>
      <c r="AX1857" s="125"/>
      <c r="AY1857" s="28"/>
    </row>
    <row r="1858" spans="45:51">
      <c r="AS1858"/>
      <c r="AT1858"/>
      <c r="AV1858" s="28"/>
      <c r="AW1858" s="10"/>
      <c r="AX1858" s="125"/>
      <c r="AY1858" s="28"/>
    </row>
    <row r="1859" spans="45:51">
      <c r="AS1859"/>
      <c r="AT1859"/>
      <c r="AV1859" s="28"/>
      <c r="AW1859" s="10"/>
      <c r="AX1859" s="125"/>
      <c r="AY1859" s="28"/>
    </row>
    <row r="1860" spans="45:51">
      <c r="AS1860"/>
      <c r="AT1860"/>
      <c r="AV1860" s="28"/>
      <c r="AW1860" s="10"/>
      <c r="AX1860" s="125"/>
      <c r="AY1860" s="28"/>
    </row>
    <row r="1861" spans="45:51">
      <c r="AS1861"/>
      <c r="AT1861"/>
      <c r="AV1861" s="28"/>
      <c r="AW1861" s="10"/>
      <c r="AX1861" s="125"/>
      <c r="AY1861" s="28"/>
    </row>
    <row r="1862" spans="45:51">
      <c r="AS1862"/>
      <c r="AT1862"/>
      <c r="AV1862" s="28"/>
      <c r="AW1862" s="10"/>
      <c r="AX1862" s="125"/>
      <c r="AY1862" s="28"/>
    </row>
    <row r="1863" spans="45:51">
      <c r="AS1863"/>
      <c r="AT1863"/>
      <c r="AV1863" s="28"/>
      <c r="AW1863" s="10"/>
      <c r="AX1863" s="125"/>
      <c r="AY1863" s="28"/>
    </row>
    <row r="1864" spans="45:51">
      <c r="AS1864"/>
      <c r="AT1864"/>
      <c r="AV1864" s="28"/>
      <c r="AW1864" s="10"/>
      <c r="AX1864" s="125"/>
      <c r="AY1864" s="28"/>
    </row>
    <row r="1865" spans="45:51">
      <c r="AS1865"/>
      <c r="AT1865"/>
      <c r="AV1865" s="28"/>
      <c r="AW1865" s="10"/>
      <c r="AX1865" s="125"/>
      <c r="AY1865" s="28"/>
    </row>
    <row r="1866" spans="45:51">
      <c r="AS1866"/>
      <c r="AT1866"/>
      <c r="AV1866" s="28"/>
      <c r="AW1866" s="10"/>
      <c r="AX1866" s="125"/>
      <c r="AY1866" s="28"/>
    </row>
    <row r="1867" spans="45:51">
      <c r="AS1867"/>
      <c r="AT1867"/>
      <c r="AV1867" s="28"/>
      <c r="AW1867" s="10"/>
      <c r="AX1867" s="125"/>
      <c r="AY1867" s="28"/>
    </row>
    <row r="1868" spans="45:51">
      <c r="AS1868"/>
      <c r="AT1868"/>
      <c r="AV1868" s="28"/>
      <c r="AW1868" s="10"/>
      <c r="AX1868" s="125"/>
      <c r="AY1868" s="28"/>
    </row>
    <row r="1869" spans="45:51">
      <c r="AS1869"/>
      <c r="AT1869"/>
      <c r="AV1869" s="28"/>
      <c r="AW1869" s="10"/>
      <c r="AX1869" s="125"/>
      <c r="AY1869" s="28"/>
    </row>
    <row r="1870" spans="45:51">
      <c r="AS1870"/>
      <c r="AT1870"/>
      <c r="AV1870" s="28"/>
      <c r="AW1870" s="10"/>
      <c r="AX1870" s="125"/>
      <c r="AY1870" s="28"/>
    </row>
    <row r="1871" spans="45:51">
      <c r="AS1871"/>
      <c r="AT1871"/>
      <c r="AV1871" s="28"/>
      <c r="AW1871" s="10"/>
      <c r="AX1871" s="125"/>
      <c r="AY1871" s="28"/>
    </row>
    <row r="1872" spans="45:51">
      <c r="AS1872"/>
      <c r="AT1872"/>
      <c r="AV1872" s="28"/>
      <c r="AW1872" s="10"/>
      <c r="AX1872" s="125"/>
      <c r="AY1872" s="28"/>
    </row>
    <row r="1873" spans="45:51">
      <c r="AS1873"/>
      <c r="AT1873"/>
      <c r="AV1873" s="28"/>
      <c r="AW1873" s="10"/>
      <c r="AX1873" s="125"/>
      <c r="AY1873" s="28"/>
    </row>
    <row r="1874" spans="45:51">
      <c r="AS1874"/>
      <c r="AT1874"/>
      <c r="AV1874" s="28"/>
      <c r="AW1874" s="10"/>
      <c r="AX1874" s="125"/>
      <c r="AY1874" s="28"/>
    </row>
    <row r="1875" spans="45:51">
      <c r="AS1875"/>
      <c r="AT1875"/>
      <c r="AV1875" s="28"/>
      <c r="AW1875" s="10"/>
      <c r="AX1875" s="125"/>
      <c r="AY1875" s="28"/>
    </row>
    <row r="1876" spans="45:51">
      <c r="AS1876"/>
      <c r="AT1876"/>
      <c r="AV1876" s="28"/>
      <c r="AW1876" s="10"/>
      <c r="AX1876" s="125"/>
      <c r="AY1876" s="28"/>
    </row>
    <row r="1877" spans="45:51">
      <c r="AS1877"/>
      <c r="AT1877"/>
      <c r="AV1877" s="28"/>
      <c r="AW1877" s="10"/>
      <c r="AX1877" s="125"/>
      <c r="AY1877" s="28"/>
    </row>
    <row r="1878" spans="45:51">
      <c r="AS1878"/>
      <c r="AT1878"/>
      <c r="AV1878" s="28"/>
      <c r="AW1878" s="10"/>
      <c r="AX1878" s="125"/>
      <c r="AY1878" s="28"/>
    </row>
    <row r="1879" spans="45:51">
      <c r="AS1879"/>
      <c r="AT1879"/>
      <c r="AV1879" s="28"/>
      <c r="AW1879" s="10"/>
      <c r="AX1879" s="125"/>
      <c r="AY1879" s="28"/>
    </row>
    <row r="1880" spans="45:51">
      <c r="AS1880"/>
      <c r="AT1880"/>
      <c r="AV1880" s="28"/>
      <c r="AW1880" s="10"/>
      <c r="AX1880" s="125"/>
      <c r="AY1880" s="28"/>
    </row>
    <row r="1881" spans="45:51">
      <c r="AS1881"/>
      <c r="AT1881"/>
      <c r="AV1881" s="28"/>
      <c r="AW1881" s="10"/>
      <c r="AX1881" s="125"/>
      <c r="AY1881" s="28"/>
    </row>
    <row r="1882" spans="45:51">
      <c r="AS1882"/>
      <c r="AT1882"/>
      <c r="AV1882" s="28"/>
      <c r="AW1882" s="10"/>
      <c r="AX1882" s="125"/>
      <c r="AY1882" s="28"/>
    </row>
    <row r="1883" spans="45:51">
      <c r="AS1883"/>
      <c r="AT1883"/>
      <c r="AV1883" s="28"/>
      <c r="AW1883" s="10"/>
      <c r="AX1883" s="125"/>
      <c r="AY1883" s="28"/>
    </row>
    <row r="1884" spans="45:51">
      <c r="AS1884"/>
      <c r="AT1884"/>
      <c r="AV1884" s="28"/>
      <c r="AW1884" s="10"/>
      <c r="AX1884" s="125"/>
      <c r="AY1884" s="28"/>
    </row>
    <row r="1885" spans="45:51">
      <c r="AS1885"/>
      <c r="AT1885"/>
      <c r="AV1885" s="28"/>
      <c r="AW1885" s="10"/>
      <c r="AX1885" s="125"/>
      <c r="AY1885" s="28"/>
    </row>
    <row r="1886" spans="45:51">
      <c r="AS1886"/>
      <c r="AT1886"/>
      <c r="AV1886" s="28"/>
      <c r="AW1886" s="10"/>
      <c r="AX1886" s="125"/>
      <c r="AY1886" s="28"/>
    </row>
    <row r="1887" spans="45:51">
      <c r="AS1887"/>
      <c r="AT1887"/>
      <c r="AV1887" s="28"/>
      <c r="AW1887" s="10"/>
      <c r="AX1887" s="125"/>
      <c r="AY1887" s="28"/>
    </row>
    <row r="1888" spans="45:51">
      <c r="AS1888"/>
      <c r="AT1888"/>
      <c r="AV1888" s="28"/>
      <c r="AW1888" s="10"/>
      <c r="AX1888" s="125"/>
      <c r="AY1888" s="28"/>
    </row>
    <row r="1889" spans="45:51">
      <c r="AS1889"/>
      <c r="AT1889"/>
      <c r="AV1889" s="28"/>
      <c r="AW1889" s="10"/>
      <c r="AX1889" s="125"/>
      <c r="AY1889" s="28"/>
    </row>
    <row r="1890" spans="45:51">
      <c r="AS1890"/>
      <c r="AT1890"/>
      <c r="AV1890" s="28"/>
      <c r="AW1890" s="10"/>
      <c r="AX1890" s="125"/>
      <c r="AY1890" s="28"/>
    </row>
    <row r="1891" spans="45:51">
      <c r="AS1891"/>
      <c r="AT1891"/>
      <c r="AV1891" s="28"/>
      <c r="AW1891" s="10"/>
      <c r="AX1891" s="125"/>
      <c r="AY1891" s="28"/>
    </row>
    <row r="1892" spans="45:51">
      <c r="AS1892"/>
      <c r="AT1892"/>
      <c r="AV1892" s="28"/>
      <c r="AW1892" s="10"/>
      <c r="AX1892" s="125"/>
      <c r="AY1892" s="28"/>
    </row>
    <row r="1893" spans="45:51">
      <c r="AS1893"/>
      <c r="AT1893"/>
      <c r="AV1893" s="28"/>
      <c r="AW1893" s="10"/>
      <c r="AX1893" s="125"/>
      <c r="AY1893" s="28"/>
    </row>
    <row r="1894" spans="45:51">
      <c r="AS1894"/>
      <c r="AT1894"/>
      <c r="AV1894" s="28"/>
      <c r="AW1894" s="10"/>
      <c r="AX1894" s="125"/>
      <c r="AY1894" s="28"/>
    </row>
    <row r="1895" spans="45:51">
      <c r="AS1895"/>
      <c r="AT1895"/>
      <c r="AV1895" s="28"/>
      <c r="AW1895" s="10"/>
      <c r="AX1895" s="125"/>
      <c r="AY1895" s="28"/>
    </row>
    <row r="1896" spans="45:51">
      <c r="AS1896"/>
      <c r="AT1896"/>
      <c r="AV1896" s="28"/>
      <c r="AW1896" s="10"/>
      <c r="AX1896" s="125"/>
      <c r="AY1896" s="28"/>
    </row>
    <row r="1897" spans="45:51">
      <c r="AS1897"/>
      <c r="AT1897"/>
      <c r="AV1897" s="28"/>
      <c r="AW1897" s="10"/>
      <c r="AX1897" s="125"/>
      <c r="AY1897" s="28"/>
    </row>
    <row r="1898" spans="45:51">
      <c r="AS1898"/>
      <c r="AT1898"/>
      <c r="AV1898" s="28"/>
      <c r="AW1898" s="10"/>
      <c r="AX1898" s="125"/>
      <c r="AY1898" s="28"/>
    </row>
    <row r="1899" spans="45:51">
      <c r="AS1899"/>
      <c r="AT1899"/>
      <c r="AV1899" s="28"/>
      <c r="AW1899" s="10"/>
      <c r="AX1899" s="125"/>
      <c r="AY1899" s="28"/>
    </row>
    <row r="1900" spans="45:51">
      <c r="AS1900"/>
      <c r="AT1900"/>
      <c r="AV1900" s="28"/>
      <c r="AW1900" s="10"/>
      <c r="AX1900" s="125"/>
      <c r="AY1900" s="28"/>
    </row>
    <row r="1901" spans="45:51">
      <c r="AS1901"/>
      <c r="AT1901"/>
      <c r="AV1901" s="28"/>
      <c r="AW1901" s="10"/>
      <c r="AX1901" s="125"/>
      <c r="AY1901" s="28"/>
    </row>
    <row r="1902" spans="45:51">
      <c r="AS1902"/>
      <c r="AT1902"/>
      <c r="AV1902" s="28"/>
      <c r="AW1902" s="10"/>
      <c r="AX1902" s="125"/>
      <c r="AY1902" s="28"/>
    </row>
    <row r="1903" spans="45:51">
      <c r="AS1903"/>
      <c r="AT1903"/>
      <c r="AV1903" s="28"/>
      <c r="AW1903" s="10"/>
      <c r="AX1903" s="125"/>
      <c r="AY1903" s="28"/>
    </row>
    <row r="1904" spans="45:51">
      <c r="AS1904"/>
      <c r="AT1904"/>
      <c r="AV1904" s="28"/>
      <c r="AW1904" s="10"/>
      <c r="AX1904" s="125"/>
      <c r="AY1904" s="28"/>
    </row>
    <row r="1905" spans="45:51">
      <c r="AS1905"/>
      <c r="AT1905"/>
      <c r="AV1905" s="28"/>
      <c r="AW1905" s="10"/>
      <c r="AX1905" s="125"/>
      <c r="AY1905" s="28"/>
    </row>
    <row r="1906" spans="45:51">
      <c r="AS1906"/>
      <c r="AT1906"/>
      <c r="AV1906" s="28"/>
      <c r="AW1906" s="10"/>
      <c r="AX1906" s="125"/>
      <c r="AY1906" s="28"/>
    </row>
    <row r="1907" spans="45:51">
      <c r="AS1907"/>
      <c r="AT1907"/>
      <c r="AV1907" s="28"/>
      <c r="AW1907" s="10"/>
      <c r="AX1907" s="125"/>
      <c r="AY1907" s="28"/>
    </row>
    <row r="1908" spans="45:51">
      <c r="AS1908"/>
      <c r="AT1908"/>
      <c r="AV1908" s="28"/>
      <c r="AW1908" s="10"/>
      <c r="AX1908" s="125"/>
      <c r="AY1908" s="28"/>
    </row>
    <row r="1909" spans="45:51">
      <c r="AS1909"/>
      <c r="AT1909"/>
      <c r="AV1909" s="28"/>
      <c r="AW1909" s="10"/>
      <c r="AX1909" s="125"/>
      <c r="AY1909" s="28"/>
    </row>
    <row r="1910" spans="45:51">
      <c r="AS1910"/>
      <c r="AT1910"/>
      <c r="AV1910" s="28"/>
      <c r="AW1910" s="10"/>
      <c r="AX1910" s="125"/>
      <c r="AY1910" s="28"/>
    </row>
    <row r="1911" spans="45:51">
      <c r="AS1911"/>
      <c r="AT1911"/>
      <c r="AV1911" s="28"/>
      <c r="AW1911" s="10"/>
      <c r="AX1911" s="125"/>
      <c r="AY1911" s="28"/>
    </row>
    <row r="1912" spans="45:51">
      <c r="AS1912"/>
      <c r="AT1912"/>
      <c r="AV1912" s="28"/>
      <c r="AW1912" s="10"/>
      <c r="AX1912" s="125"/>
      <c r="AY1912" s="28"/>
    </row>
    <row r="1913" spans="45:51">
      <c r="AS1913"/>
      <c r="AT1913"/>
      <c r="AV1913" s="28"/>
      <c r="AW1913" s="10"/>
      <c r="AX1913" s="125"/>
      <c r="AY1913" s="28"/>
    </row>
    <row r="1914" spans="45:51">
      <c r="AS1914"/>
      <c r="AT1914"/>
      <c r="AV1914" s="28"/>
      <c r="AW1914" s="10"/>
      <c r="AX1914" s="125"/>
      <c r="AY1914" s="28"/>
    </row>
    <row r="1915" spans="45:51">
      <c r="AS1915"/>
      <c r="AT1915"/>
      <c r="AV1915" s="28"/>
      <c r="AW1915" s="10"/>
      <c r="AX1915" s="125"/>
      <c r="AY1915" s="28"/>
    </row>
    <row r="1916" spans="45:51">
      <c r="AS1916"/>
      <c r="AT1916"/>
      <c r="AV1916" s="28"/>
      <c r="AW1916" s="10"/>
      <c r="AX1916" s="125"/>
      <c r="AY1916" s="28"/>
    </row>
    <row r="1917" spans="45:51">
      <c r="AS1917"/>
      <c r="AT1917"/>
      <c r="AV1917" s="28"/>
      <c r="AW1917" s="10"/>
      <c r="AX1917" s="125"/>
      <c r="AY1917" s="28"/>
    </row>
    <row r="1918" spans="45:51">
      <c r="AS1918"/>
      <c r="AT1918"/>
      <c r="AV1918" s="28"/>
      <c r="AW1918" s="10"/>
      <c r="AX1918" s="125"/>
      <c r="AY1918" s="28"/>
    </row>
    <row r="1919" spans="45:51">
      <c r="AS1919"/>
      <c r="AT1919"/>
      <c r="AV1919" s="28"/>
      <c r="AW1919" s="10"/>
      <c r="AX1919" s="125"/>
      <c r="AY1919" s="28"/>
    </row>
    <row r="1920" spans="45:51">
      <c r="AS1920"/>
      <c r="AT1920"/>
      <c r="AV1920" s="28"/>
      <c r="AW1920" s="10"/>
      <c r="AX1920" s="125"/>
      <c r="AY1920" s="28"/>
    </row>
    <row r="1921" spans="45:51">
      <c r="AS1921"/>
      <c r="AT1921"/>
      <c r="AV1921" s="28"/>
      <c r="AW1921" s="10"/>
      <c r="AX1921" s="125"/>
      <c r="AY1921" s="28"/>
    </row>
    <row r="1922" spans="45:51">
      <c r="AS1922"/>
      <c r="AT1922"/>
      <c r="AV1922" s="28"/>
      <c r="AW1922" s="10"/>
      <c r="AX1922" s="125"/>
      <c r="AY1922" s="28"/>
    </row>
    <row r="1923" spans="45:51">
      <c r="AS1923"/>
      <c r="AT1923"/>
      <c r="AV1923" s="28"/>
      <c r="AW1923" s="10"/>
      <c r="AX1923" s="125"/>
      <c r="AY1923" s="28"/>
    </row>
    <row r="1924" spans="45:51">
      <c r="AS1924"/>
      <c r="AT1924"/>
      <c r="AV1924" s="28"/>
      <c r="AW1924" s="10"/>
      <c r="AX1924" s="125"/>
      <c r="AY1924" s="28"/>
    </row>
    <row r="1925" spans="45:51">
      <c r="AS1925"/>
      <c r="AT1925"/>
      <c r="AV1925" s="28"/>
      <c r="AW1925" s="10"/>
      <c r="AX1925" s="125"/>
      <c r="AY1925" s="28"/>
    </row>
    <row r="1926" spans="45:51">
      <c r="AS1926"/>
      <c r="AT1926"/>
      <c r="AV1926" s="28"/>
      <c r="AW1926" s="10"/>
      <c r="AX1926" s="125"/>
      <c r="AY1926" s="28"/>
    </row>
    <row r="1927" spans="45:51">
      <c r="AS1927"/>
      <c r="AT1927"/>
      <c r="AV1927" s="28"/>
      <c r="AW1927" s="10"/>
      <c r="AX1927" s="125"/>
      <c r="AY1927" s="28"/>
    </row>
    <row r="1928" spans="45:51">
      <c r="AS1928"/>
      <c r="AT1928"/>
      <c r="AV1928" s="28"/>
      <c r="AW1928" s="10"/>
      <c r="AX1928" s="125"/>
      <c r="AY1928" s="28"/>
    </row>
    <row r="1929" spans="45:51">
      <c r="AS1929"/>
      <c r="AT1929"/>
      <c r="AV1929" s="28"/>
      <c r="AW1929" s="10"/>
      <c r="AX1929" s="125"/>
      <c r="AY1929" s="28"/>
    </row>
    <row r="1930" spans="45:51">
      <c r="AS1930"/>
      <c r="AT1930"/>
      <c r="AV1930" s="28"/>
      <c r="AW1930" s="10"/>
      <c r="AX1930" s="125"/>
      <c r="AY1930" s="28"/>
    </row>
    <row r="1931" spans="45:51">
      <c r="AS1931"/>
      <c r="AT1931"/>
      <c r="AV1931" s="28"/>
      <c r="AW1931" s="10"/>
      <c r="AX1931" s="125"/>
      <c r="AY1931" s="28"/>
    </row>
    <row r="1932" spans="45:51">
      <c r="AS1932"/>
      <c r="AT1932"/>
      <c r="AV1932" s="28"/>
      <c r="AW1932" s="10"/>
      <c r="AX1932" s="125"/>
      <c r="AY1932" s="28"/>
    </row>
    <row r="1933" spans="45:51">
      <c r="AS1933"/>
      <c r="AT1933"/>
      <c r="AV1933" s="28"/>
      <c r="AW1933" s="10"/>
      <c r="AX1933" s="125"/>
      <c r="AY1933" s="28"/>
    </row>
    <row r="1934" spans="45:51">
      <c r="AS1934"/>
      <c r="AT1934"/>
      <c r="AV1934" s="28"/>
      <c r="AW1934" s="10"/>
      <c r="AX1934" s="125"/>
      <c r="AY1934" s="28"/>
    </row>
    <row r="1935" spans="45:51">
      <c r="AS1935"/>
      <c r="AT1935"/>
      <c r="AV1935" s="28"/>
      <c r="AW1935" s="10"/>
      <c r="AX1935" s="125"/>
      <c r="AY1935" s="28"/>
    </row>
    <row r="1936" spans="45:51">
      <c r="AS1936"/>
      <c r="AT1936"/>
      <c r="AV1936" s="28"/>
      <c r="AW1936" s="10"/>
      <c r="AX1936" s="125"/>
      <c r="AY1936" s="28"/>
    </row>
    <row r="1937" spans="45:51">
      <c r="AS1937"/>
      <c r="AT1937"/>
      <c r="AV1937" s="28"/>
      <c r="AW1937" s="10"/>
      <c r="AX1937" s="125"/>
      <c r="AY1937" s="28"/>
    </row>
    <row r="1938" spans="45:51">
      <c r="AS1938"/>
      <c r="AT1938"/>
      <c r="AV1938" s="28"/>
      <c r="AW1938" s="10"/>
      <c r="AX1938" s="125"/>
      <c r="AY1938" s="28"/>
    </row>
    <row r="1939" spans="45:51">
      <c r="AS1939"/>
      <c r="AT1939"/>
      <c r="AV1939" s="28"/>
      <c r="AW1939" s="10"/>
      <c r="AX1939" s="125"/>
      <c r="AY1939" s="28"/>
    </row>
    <row r="1940" spans="45:51">
      <c r="AS1940"/>
      <c r="AT1940"/>
      <c r="AV1940" s="28"/>
      <c r="AW1940" s="10"/>
      <c r="AX1940" s="125"/>
      <c r="AY1940" s="28"/>
    </row>
    <row r="1941" spans="45:51">
      <c r="AS1941"/>
      <c r="AT1941"/>
      <c r="AV1941" s="28"/>
      <c r="AW1941" s="10"/>
      <c r="AX1941" s="125"/>
      <c r="AY1941" s="28"/>
    </row>
    <row r="1942" spans="45:51">
      <c r="AS1942"/>
      <c r="AT1942"/>
      <c r="AV1942" s="28"/>
      <c r="AW1942" s="10"/>
      <c r="AX1942" s="125"/>
      <c r="AY1942" s="28"/>
    </row>
    <row r="1943" spans="45:51">
      <c r="AS1943"/>
      <c r="AT1943"/>
      <c r="AV1943" s="28"/>
      <c r="AW1943" s="10"/>
      <c r="AX1943" s="125"/>
      <c r="AY1943" s="28"/>
    </row>
    <row r="1944" spans="45:51">
      <c r="AS1944"/>
      <c r="AT1944"/>
      <c r="AV1944" s="28"/>
      <c r="AW1944" s="10"/>
      <c r="AX1944" s="125"/>
      <c r="AY1944" s="28"/>
    </row>
    <row r="1945" spans="45:51">
      <c r="AS1945"/>
      <c r="AT1945"/>
      <c r="AV1945" s="28"/>
      <c r="AW1945" s="10"/>
      <c r="AX1945" s="125"/>
      <c r="AY1945" s="28"/>
    </row>
    <row r="1946" spans="45:51">
      <c r="AS1946"/>
      <c r="AT1946"/>
      <c r="AV1946" s="28"/>
      <c r="AW1946" s="10"/>
      <c r="AX1946" s="125"/>
      <c r="AY1946" s="28"/>
    </row>
    <row r="1947" spans="45:51">
      <c r="AS1947"/>
      <c r="AT1947"/>
      <c r="AV1947" s="28"/>
      <c r="AW1947" s="10"/>
      <c r="AX1947" s="125"/>
      <c r="AY1947" s="28"/>
    </row>
    <row r="1948" spans="45:51">
      <c r="AS1948"/>
      <c r="AT1948"/>
      <c r="AV1948" s="28"/>
      <c r="AW1948" s="10"/>
      <c r="AX1948" s="125"/>
      <c r="AY1948" s="28"/>
    </row>
    <row r="1949" spans="45:51">
      <c r="AS1949"/>
      <c r="AT1949"/>
      <c r="AV1949" s="28"/>
      <c r="AW1949" s="10"/>
      <c r="AX1949" s="125"/>
      <c r="AY1949" s="28"/>
    </row>
    <row r="1950" spans="45:51">
      <c r="AS1950"/>
      <c r="AT1950"/>
      <c r="AV1950" s="28"/>
      <c r="AW1950" s="10"/>
      <c r="AX1950" s="125"/>
      <c r="AY1950" s="28"/>
    </row>
    <row r="1951" spans="45:51">
      <c r="AS1951"/>
      <c r="AT1951"/>
      <c r="AV1951" s="28"/>
      <c r="AW1951" s="10"/>
      <c r="AX1951" s="125"/>
      <c r="AY1951" s="28"/>
    </row>
    <row r="1952" spans="45:51">
      <c r="AS1952"/>
      <c r="AT1952"/>
      <c r="AV1952" s="28"/>
      <c r="AW1952" s="10"/>
      <c r="AX1952" s="125"/>
      <c r="AY1952" s="28"/>
    </row>
    <row r="1953" spans="45:51">
      <c r="AS1953"/>
      <c r="AT1953"/>
      <c r="AV1953" s="28"/>
      <c r="AW1953" s="10"/>
      <c r="AX1953" s="125"/>
      <c r="AY1953" s="28"/>
    </row>
    <row r="1954" spans="45:51">
      <c r="AS1954"/>
      <c r="AT1954"/>
      <c r="AV1954" s="28"/>
      <c r="AW1954" s="10"/>
      <c r="AX1954" s="125"/>
      <c r="AY1954" s="28"/>
    </row>
    <row r="1955" spans="45:51">
      <c r="AS1955"/>
      <c r="AT1955"/>
      <c r="AV1955" s="28"/>
      <c r="AW1955" s="10"/>
      <c r="AX1955" s="125"/>
      <c r="AY1955" s="28"/>
    </row>
    <row r="1956" spans="45:51">
      <c r="AS1956"/>
      <c r="AT1956"/>
      <c r="AV1956" s="28"/>
      <c r="AW1956" s="10"/>
      <c r="AX1956" s="125"/>
      <c r="AY1956" s="28"/>
    </row>
    <row r="1957" spans="45:51">
      <c r="AS1957"/>
      <c r="AT1957"/>
      <c r="AV1957" s="28"/>
      <c r="AW1957" s="10"/>
      <c r="AX1957" s="125"/>
      <c r="AY1957" s="28"/>
    </row>
    <row r="1958" spans="45:51">
      <c r="AS1958"/>
      <c r="AT1958"/>
      <c r="AV1958" s="28"/>
      <c r="AW1958" s="10"/>
      <c r="AX1958" s="125"/>
      <c r="AY1958" s="28"/>
    </row>
    <row r="1959" spans="45:51">
      <c r="AS1959"/>
      <c r="AT1959"/>
      <c r="AV1959" s="28"/>
      <c r="AW1959" s="10"/>
      <c r="AX1959" s="125"/>
      <c r="AY1959" s="28"/>
    </row>
    <row r="1960" spans="45:51">
      <c r="AS1960"/>
      <c r="AT1960"/>
      <c r="AV1960" s="28"/>
      <c r="AW1960" s="10"/>
      <c r="AX1960" s="125"/>
      <c r="AY1960" s="28"/>
    </row>
    <row r="1961" spans="45:51">
      <c r="AS1961"/>
      <c r="AT1961"/>
      <c r="AV1961" s="28"/>
      <c r="AW1961" s="10"/>
      <c r="AX1961" s="125"/>
      <c r="AY1961" s="28"/>
    </row>
    <row r="1962" spans="45:51">
      <c r="AS1962"/>
      <c r="AT1962"/>
      <c r="AV1962" s="28"/>
      <c r="AW1962" s="10"/>
      <c r="AX1962" s="125"/>
      <c r="AY1962" s="28"/>
    </row>
    <row r="1963" spans="45:51">
      <c r="AS1963"/>
      <c r="AT1963"/>
      <c r="AV1963" s="28"/>
      <c r="AW1963" s="10"/>
      <c r="AX1963" s="125"/>
      <c r="AY1963" s="28"/>
    </row>
    <row r="1964" spans="45:51">
      <c r="AS1964"/>
      <c r="AT1964"/>
      <c r="AV1964" s="28"/>
      <c r="AW1964" s="10"/>
      <c r="AX1964" s="125"/>
      <c r="AY1964" s="28"/>
    </row>
    <row r="1965" spans="45:51">
      <c r="AS1965"/>
      <c r="AT1965"/>
      <c r="AV1965" s="28"/>
      <c r="AW1965" s="10"/>
      <c r="AX1965" s="125"/>
      <c r="AY1965" s="28"/>
    </row>
    <row r="1966" spans="45:51">
      <c r="AS1966"/>
      <c r="AT1966"/>
      <c r="AV1966" s="28"/>
      <c r="AW1966" s="10"/>
      <c r="AX1966" s="125"/>
      <c r="AY1966" s="28"/>
    </row>
    <row r="1967" spans="45:51">
      <c r="AS1967"/>
      <c r="AT1967"/>
      <c r="AV1967" s="28"/>
      <c r="AW1967" s="10"/>
      <c r="AX1967" s="125"/>
      <c r="AY1967" s="28"/>
    </row>
    <row r="1968" spans="45:51">
      <c r="AS1968"/>
      <c r="AT1968"/>
      <c r="AV1968" s="28"/>
      <c r="AW1968" s="10"/>
      <c r="AX1968" s="125"/>
      <c r="AY1968" s="28"/>
    </row>
    <row r="1969" spans="45:51">
      <c r="AS1969"/>
      <c r="AT1969"/>
      <c r="AV1969" s="28"/>
      <c r="AW1969" s="10"/>
      <c r="AX1969" s="125"/>
      <c r="AY1969" s="28"/>
    </row>
    <row r="1970" spans="45:51">
      <c r="AS1970"/>
      <c r="AT1970"/>
      <c r="AV1970" s="28"/>
      <c r="AW1970" s="10"/>
      <c r="AX1970" s="125"/>
      <c r="AY1970" s="28"/>
    </row>
    <row r="1971" spans="45:51">
      <c r="AS1971"/>
      <c r="AT1971"/>
      <c r="AV1971" s="28"/>
      <c r="AW1971" s="10"/>
      <c r="AX1971" s="125"/>
      <c r="AY1971" s="28"/>
    </row>
    <row r="1972" spans="45:51">
      <c r="AS1972"/>
      <c r="AT1972"/>
      <c r="AV1972" s="28"/>
      <c r="AW1972" s="10"/>
      <c r="AX1972" s="125"/>
      <c r="AY1972" s="28"/>
    </row>
    <row r="1973" spans="45:51">
      <c r="AS1973"/>
      <c r="AT1973"/>
      <c r="AV1973" s="28"/>
      <c r="AW1973" s="10"/>
      <c r="AX1973" s="125"/>
      <c r="AY1973" s="28"/>
    </row>
    <row r="1974" spans="45:51">
      <c r="AS1974"/>
      <c r="AT1974"/>
      <c r="AV1974" s="28"/>
      <c r="AW1974" s="10"/>
      <c r="AX1974" s="125"/>
      <c r="AY1974" s="28"/>
    </row>
    <row r="1975" spans="45:51">
      <c r="AS1975"/>
      <c r="AT1975"/>
      <c r="AV1975" s="28"/>
      <c r="AW1975" s="10"/>
      <c r="AX1975" s="125"/>
      <c r="AY1975" s="28"/>
    </row>
    <row r="1976" spans="45:51">
      <c r="AS1976"/>
      <c r="AT1976"/>
      <c r="AV1976" s="28"/>
      <c r="AW1976" s="10"/>
      <c r="AX1976" s="125"/>
      <c r="AY1976" s="28"/>
    </row>
    <row r="1977" spans="45:51">
      <c r="AS1977"/>
      <c r="AT1977"/>
      <c r="AV1977" s="28"/>
      <c r="AW1977" s="10"/>
      <c r="AX1977" s="125"/>
      <c r="AY1977" s="28"/>
    </row>
    <row r="1978" spans="45:51">
      <c r="AS1978"/>
      <c r="AT1978"/>
      <c r="AV1978" s="28"/>
      <c r="AW1978" s="10"/>
      <c r="AX1978" s="125"/>
      <c r="AY1978" s="28"/>
    </row>
    <row r="1979" spans="45:51">
      <c r="AS1979"/>
      <c r="AT1979"/>
      <c r="AV1979" s="28"/>
      <c r="AW1979" s="10"/>
      <c r="AX1979" s="125"/>
      <c r="AY1979" s="28"/>
    </row>
    <row r="1980" spans="45:51">
      <c r="AS1980"/>
      <c r="AT1980"/>
      <c r="AV1980" s="28"/>
      <c r="AW1980" s="10"/>
      <c r="AX1980" s="125"/>
      <c r="AY1980" s="28"/>
    </row>
    <row r="1981" spans="45:51">
      <c r="AS1981"/>
      <c r="AT1981"/>
      <c r="AV1981" s="28"/>
      <c r="AW1981" s="10"/>
      <c r="AX1981" s="125"/>
      <c r="AY1981" s="28"/>
    </row>
    <row r="1982" spans="45:51">
      <c r="AS1982"/>
      <c r="AT1982"/>
      <c r="AV1982" s="28"/>
      <c r="AW1982" s="10"/>
      <c r="AX1982" s="125"/>
      <c r="AY1982" s="28"/>
    </row>
    <row r="1983" spans="45:51">
      <c r="AS1983"/>
      <c r="AT1983"/>
      <c r="AV1983" s="28"/>
      <c r="AW1983" s="10"/>
      <c r="AX1983" s="125"/>
      <c r="AY1983" s="28"/>
    </row>
    <row r="1984" spans="45:51">
      <c r="AS1984"/>
      <c r="AT1984"/>
      <c r="AV1984" s="28"/>
      <c r="AW1984" s="10"/>
      <c r="AX1984" s="125"/>
      <c r="AY1984" s="28"/>
    </row>
    <row r="1985" spans="45:51">
      <c r="AS1985"/>
      <c r="AT1985"/>
      <c r="AV1985" s="28"/>
      <c r="AW1985" s="10"/>
      <c r="AX1985" s="125"/>
      <c r="AY1985" s="28"/>
    </row>
    <row r="1986" spans="45:51">
      <c r="AS1986"/>
      <c r="AT1986"/>
      <c r="AV1986" s="28"/>
      <c r="AW1986" s="10"/>
      <c r="AX1986" s="125"/>
      <c r="AY1986" s="28"/>
    </row>
    <row r="1987" spans="45:51">
      <c r="AS1987"/>
      <c r="AT1987"/>
      <c r="AV1987" s="28"/>
      <c r="AW1987" s="10"/>
      <c r="AX1987" s="125"/>
      <c r="AY1987" s="28"/>
    </row>
    <row r="1988" spans="45:51">
      <c r="AS1988"/>
      <c r="AT1988"/>
      <c r="AV1988" s="28"/>
      <c r="AW1988" s="10"/>
      <c r="AX1988" s="125"/>
      <c r="AY1988" s="28"/>
    </row>
    <row r="1989" spans="45:51">
      <c r="AS1989"/>
      <c r="AT1989"/>
      <c r="AV1989" s="28"/>
      <c r="AW1989" s="10"/>
      <c r="AX1989" s="125"/>
      <c r="AY1989" s="28"/>
    </row>
    <row r="1990" spans="45:51">
      <c r="AS1990"/>
      <c r="AT1990"/>
      <c r="AV1990" s="28"/>
      <c r="AW1990" s="10"/>
      <c r="AX1990" s="125"/>
      <c r="AY1990" s="28"/>
    </row>
    <row r="1991" spans="45:51">
      <c r="AS1991"/>
      <c r="AT1991"/>
      <c r="AV1991" s="28"/>
      <c r="AW1991" s="10"/>
      <c r="AX1991" s="125"/>
      <c r="AY1991" s="28"/>
    </row>
    <row r="1992" spans="45:51">
      <c r="AS1992"/>
      <c r="AT1992"/>
      <c r="AV1992" s="28"/>
      <c r="AW1992" s="10"/>
      <c r="AX1992" s="125"/>
      <c r="AY1992" s="28"/>
    </row>
    <row r="1993" spans="45:51">
      <c r="AS1993"/>
      <c r="AT1993"/>
      <c r="AV1993" s="28"/>
      <c r="AW1993" s="10"/>
      <c r="AX1993" s="125"/>
      <c r="AY1993" s="28"/>
    </row>
    <row r="1994" spans="45:51">
      <c r="AS1994"/>
      <c r="AT1994"/>
      <c r="AV1994" s="28"/>
      <c r="AW1994" s="10"/>
      <c r="AX1994" s="125"/>
      <c r="AY1994" s="28"/>
    </row>
    <row r="1995" spans="45:51">
      <c r="AS1995"/>
      <c r="AT1995"/>
      <c r="AV1995" s="28"/>
      <c r="AW1995" s="10"/>
      <c r="AX1995" s="125"/>
      <c r="AY1995" s="28"/>
    </row>
    <row r="1996" spans="45:51">
      <c r="AS1996"/>
      <c r="AT1996"/>
      <c r="AV1996" s="28"/>
      <c r="AW1996" s="10"/>
      <c r="AX1996" s="125"/>
      <c r="AY1996" s="28"/>
    </row>
    <row r="1997" spans="45:51">
      <c r="AS1997"/>
      <c r="AT1997"/>
      <c r="AV1997" s="28"/>
      <c r="AW1997" s="10"/>
      <c r="AX1997" s="125"/>
      <c r="AY1997" s="28"/>
    </row>
    <row r="1998" spans="45:51">
      <c r="AS1998"/>
      <c r="AT1998"/>
      <c r="AV1998" s="28"/>
      <c r="AW1998" s="10"/>
      <c r="AX1998" s="125"/>
      <c r="AY1998" s="28"/>
    </row>
    <row r="1999" spans="45:51">
      <c r="AS1999"/>
      <c r="AT1999"/>
      <c r="AV1999" s="28"/>
      <c r="AW1999" s="10"/>
      <c r="AX1999" s="125"/>
      <c r="AY1999" s="28"/>
    </row>
    <row r="2000" spans="45:51">
      <c r="AS2000"/>
      <c r="AT2000"/>
      <c r="AV2000" s="28"/>
      <c r="AW2000" s="10"/>
      <c r="AX2000" s="125"/>
      <c r="AY2000" s="28"/>
    </row>
    <row r="2001" spans="45:51">
      <c r="AS2001"/>
      <c r="AT2001"/>
      <c r="AV2001" s="28"/>
      <c r="AW2001" s="10"/>
      <c r="AX2001" s="125"/>
      <c r="AY2001" s="28"/>
    </row>
    <row r="2002" spans="45:51">
      <c r="AS2002"/>
      <c r="AT2002"/>
      <c r="AV2002" s="28"/>
      <c r="AW2002" s="10"/>
      <c r="AX2002" s="125"/>
      <c r="AY2002" s="28"/>
    </row>
    <row r="2003" spans="45:51">
      <c r="AS2003"/>
      <c r="AT2003"/>
      <c r="AV2003" s="28"/>
      <c r="AW2003" s="10"/>
      <c r="AX2003" s="125"/>
      <c r="AY2003" s="28"/>
    </row>
    <row r="2004" spans="45:51">
      <c r="AS2004"/>
      <c r="AT2004"/>
      <c r="AV2004" s="28"/>
      <c r="AW2004" s="10"/>
      <c r="AX2004" s="125"/>
      <c r="AY2004" s="28"/>
    </row>
    <row r="2005" spans="45:51">
      <c r="AS2005"/>
      <c r="AT2005"/>
      <c r="AV2005" s="28"/>
      <c r="AW2005" s="10"/>
      <c r="AX2005" s="125"/>
      <c r="AY2005" s="28"/>
    </row>
    <row r="2006" spans="45:51">
      <c r="AS2006"/>
      <c r="AT2006"/>
      <c r="AV2006" s="28"/>
      <c r="AW2006" s="10"/>
      <c r="AX2006" s="125"/>
      <c r="AY2006" s="28"/>
    </row>
    <row r="2007" spans="45:51">
      <c r="AS2007"/>
      <c r="AT2007"/>
      <c r="AV2007" s="28"/>
      <c r="AW2007" s="10"/>
      <c r="AX2007" s="125"/>
      <c r="AY2007" s="28"/>
    </row>
    <row r="2008" spans="45:51">
      <c r="AS2008"/>
      <c r="AT2008"/>
      <c r="AV2008" s="28"/>
      <c r="AW2008" s="10"/>
      <c r="AX2008" s="125"/>
      <c r="AY2008" s="28"/>
    </row>
    <row r="2009" spans="45:51">
      <c r="AS2009"/>
      <c r="AT2009"/>
      <c r="AV2009" s="28"/>
      <c r="AW2009" s="10"/>
      <c r="AX2009" s="125"/>
      <c r="AY2009" s="28"/>
    </row>
    <row r="2010" spans="45:51">
      <c r="AS2010"/>
      <c r="AT2010"/>
      <c r="AV2010" s="28"/>
      <c r="AW2010" s="10"/>
      <c r="AX2010" s="125"/>
      <c r="AY2010" s="28"/>
    </row>
    <row r="2011" spans="45:51">
      <c r="AS2011"/>
      <c r="AT2011"/>
      <c r="AV2011" s="28"/>
      <c r="AW2011" s="10"/>
      <c r="AX2011" s="125"/>
      <c r="AY2011" s="28"/>
    </row>
    <row r="2012" spans="45:51">
      <c r="AS2012"/>
      <c r="AT2012"/>
      <c r="AV2012" s="28"/>
      <c r="AW2012" s="10"/>
      <c r="AX2012" s="125"/>
      <c r="AY2012" s="28"/>
    </row>
    <row r="2013" spans="45:51">
      <c r="AS2013"/>
      <c r="AT2013"/>
      <c r="AV2013" s="28"/>
      <c r="AW2013" s="10"/>
      <c r="AX2013" s="125"/>
      <c r="AY2013" s="28"/>
    </row>
    <row r="2014" spans="45:51">
      <c r="AS2014"/>
      <c r="AT2014"/>
      <c r="AV2014" s="28"/>
      <c r="AW2014" s="10"/>
      <c r="AX2014" s="125"/>
      <c r="AY2014" s="28"/>
    </row>
    <row r="2015" spans="45:51">
      <c r="AS2015"/>
      <c r="AT2015"/>
      <c r="AV2015" s="28"/>
      <c r="AW2015" s="10"/>
      <c r="AX2015" s="125"/>
      <c r="AY2015" s="28"/>
    </row>
    <row r="2016" spans="45:51">
      <c r="AS2016"/>
      <c r="AT2016"/>
      <c r="AV2016" s="28"/>
      <c r="AW2016" s="10"/>
      <c r="AX2016" s="125"/>
      <c r="AY2016" s="28"/>
    </row>
    <row r="2017" spans="45:51">
      <c r="AS2017"/>
      <c r="AT2017"/>
      <c r="AV2017" s="28"/>
      <c r="AW2017" s="10"/>
      <c r="AX2017" s="125"/>
      <c r="AY2017" s="28"/>
    </row>
    <row r="2018" spans="45:51">
      <c r="AS2018"/>
      <c r="AT2018"/>
      <c r="AV2018" s="28"/>
      <c r="AW2018" s="10"/>
      <c r="AX2018" s="125"/>
      <c r="AY2018" s="28"/>
    </row>
    <row r="2019" spans="45:51">
      <c r="AS2019"/>
      <c r="AT2019"/>
      <c r="AV2019" s="28"/>
      <c r="AW2019" s="10"/>
      <c r="AX2019" s="125"/>
      <c r="AY2019" s="28"/>
    </row>
    <row r="2020" spans="45:51">
      <c r="AS2020"/>
      <c r="AT2020"/>
      <c r="AV2020" s="28"/>
      <c r="AW2020" s="10"/>
      <c r="AX2020" s="125"/>
      <c r="AY2020" s="28"/>
    </row>
    <row r="2021" spans="45:51">
      <c r="AS2021"/>
      <c r="AT2021"/>
      <c r="AV2021" s="28"/>
      <c r="AW2021" s="10"/>
      <c r="AX2021" s="125"/>
      <c r="AY2021" s="28"/>
    </row>
    <row r="2022" spans="45:51">
      <c r="AS2022"/>
      <c r="AT2022"/>
      <c r="AV2022" s="28"/>
      <c r="AW2022" s="10"/>
      <c r="AX2022" s="125"/>
      <c r="AY2022" s="28"/>
    </row>
    <row r="2023" spans="45:51">
      <c r="AS2023"/>
      <c r="AT2023"/>
      <c r="AV2023" s="28"/>
      <c r="AW2023" s="10"/>
      <c r="AX2023" s="125"/>
      <c r="AY2023" s="28"/>
    </row>
    <row r="2024" spans="45:51">
      <c r="AS2024"/>
      <c r="AT2024"/>
      <c r="AV2024" s="28"/>
      <c r="AW2024" s="10"/>
      <c r="AX2024" s="125"/>
      <c r="AY2024" s="28"/>
    </row>
    <row r="2025" spans="45:51">
      <c r="AS2025"/>
      <c r="AT2025"/>
      <c r="AV2025" s="28"/>
      <c r="AW2025" s="10"/>
      <c r="AX2025" s="125"/>
      <c r="AY2025" s="28"/>
    </row>
    <row r="2026" spans="45:51">
      <c r="AS2026"/>
      <c r="AT2026"/>
      <c r="AV2026" s="28"/>
      <c r="AW2026" s="10"/>
      <c r="AX2026" s="125"/>
      <c r="AY2026" s="28"/>
    </row>
    <row r="2027" spans="45:51">
      <c r="AS2027"/>
      <c r="AT2027"/>
      <c r="AV2027" s="28"/>
      <c r="AW2027" s="10"/>
      <c r="AX2027" s="125"/>
      <c r="AY2027" s="28"/>
    </row>
    <row r="2028" spans="45:51">
      <c r="AS2028"/>
      <c r="AT2028"/>
      <c r="AV2028" s="28"/>
      <c r="AW2028" s="10"/>
      <c r="AX2028" s="125"/>
      <c r="AY2028" s="28"/>
    </row>
    <row r="2029" spans="45:51">
      <c r="AS2029"/>
      <c r="AT2029"/>
      <c r="AV2029" s="28"/>
      <c r="AW2029" s="10"/>
      <c r="AX2029" s="125"/>
      <c r="AY2029" s="28"/>
    </row>
    <row r="2030" spans="45:51">
      <c r="AS2030"/>
      <c r="AT2030"/>
      <c r="AV2030" s="28"/>
      <c r="AW2030" s="10"/>
      <c r="AX2030" s="125"/>
      <c r="AY2030" s="28"/>
    </row>
    <row r="2031" spans="45:51">
      <c r="AS2031"/>
      <c r="AT2031"/>
      <c r="AV2031" s="28"/>
      <c r="AW2031" s="10"/>
      <c r="AX2031" s="125"/>
      <c r="AY2031" s="28"/>
    </row>
    <row r="2032" spans="45:51">
      <c r="AS2032"/>
      <c r="AT2032"/>
      <c r="AV2032" s="28"/>
      <c r="AW2032" s="10"/>
      <c r="AX2032" s="125"/>
      <c r="AY2032" s="28"/>
    </row>
    <row r="2033" spans="45:51">
      <c r="AS2033"/>
      <c r="AT2033"/>
      <c r="AV2033" s="28"/>
      <c r="AW2033" s="10"/>
      <c r="AX2033" s="125"/>
      <c r="AY2033" s="28"/>
    </row>
    <row r="2034" spans="45:51">
      <c r="AS2034"/>
      <c r="AT2034"/>
      <c r="AV2034" s="28"/>
      <c r="AW2034" s="10"/>
      <c r="AX2034" s="125"/>
      <c r="AY2034" s="28"/>
    </row>
    <row r="2035" spans="45:51">
      <c r="AS2035"/>
      <c r="AT2035"/>
      <c r="AV2035" s="28"/>
      <c r="AW2035" s="10"/>
      <c r="AX2035" s="125"/>
      <c r="AY2035" s="28"/>
    </row>
    <row r="2036" spans="45:51">
      <c r="AS2036"/>
      <c r="AT2036"/>
      <c r="AV2036" s="28"/>
      <c r="AW2036" s="10"/>
      <c r="AX2036" s="125"/>
      <c r="AY2036" s="28"/>
    </row>
    <row r="2037" spans="45:51">
      <c r="AS2037"/>
      <c r="AT2037"/>
      <c r="AV2037" s="28"/>
      <c r="AW2037" s="10"/>
      <c r="AX2037" s="125"/>
      <c r="AY2037" s="28"/>
    </row>
    <row r="2038" spans="45:51">
      <c r="AS2038"/>
      <c r="AT2038"/>
      <c r="AV2038" s="28"/>
      <c r="AW2038" s="10"/>
      <c r="AX2038" s="125"/>
      <c r="AY2038" s="28"/>
    </row>
    <row r="2039" spans="45:51">
      <c r="AS2039"/>
      <c r="AT2039"/>
      <c r="AV2039" s="28"/>
      <c r="AW2039" s="10"/>
      <c r="AX2039" s="125"/>
      <c r="AY2039" s="28"/>
    </row>
    <row r="2040" spans="45:51">
      <c r="AS2040"/>
      <c r="AT2040"/>
      <c r="AV2040" s="28"/>
      <c r="AW2040" s="10"/>
      <c r="AX2040" s="125"/>
      <c r="AY2040" s="28"/>
    </row>
    <row r="2041" spans="45:51">
      <c r="AS2041"/>
      <c r="AT2041"/>
      <c r="AV2041" s="28"/>
      <c r="AW2041" s="10"/>
      <c r="AX2041" s="125"/>
      <c r="AY2041" s="28"/>
    </row>
    <row r="2042" spans="45:51">
      <c r="AS2042"/>
      <c r="AT2042"/>
      <c r="AV2042" s="28"/>
      <c r="AW2042" s="10"/>
      <c r="AX2042" s="125"/>
      <c r="AY2042" s="28"/>
    </row>
    <row r="2043" spans="45:51">
      <c r="AS2043"/>
      <c r="AT2043"/>
      <c r="AV2043" s="28"/>
      <c r="AW2043" s="10"/>
      <c r="AX2043" s="125"/>
      <c r="AY2043" s="28"/>
    </row>
    <row r="2044" spans="45:51">
      <c r="AS2044"/>
      <c r="AT2044"/>
      <c r="AV2044" s="28"/>
      <c r="AW2044" s="10"/>
      <c r="AX2044" s="125"/>
      <c r="AY2044" s="28"/>
    </row>
    <row r="2045" spans="45:51">
      <c r="AS2045"/>
      <c r="AT2045"/>
      <c r="AV2045" s="28"/>
      <c r="AW2045" s="10"/>
      <c r="AX2045" s="125"/>
      <c r="AY2045" s="28"/>
    </row>
    <row r="2046" spans="45:51">
      <c r="AS2046"/>
      <c r="AT2046"/>
      <c r="AV2046" s="28"/>
      <c r="AW2046" s="10"/>
      <c r="AX2046" s="125"/>
      <c r="AY2046" s="28"/>
    </row>
    <row r="2047" spans="45:51">
      <c r="AS2047"/>
      <c r="AT2047"/>
      <c r="AV2047" s="28"/>
      <c r="AW2047" s="10"/>
      <c r="AX2047" s="125"/>
      <c r="AY2047" s="28"/>
    </row>
    <row r="2048" spans="45:51">
      <c r="AS2048"/>
      <c r="AT2048"/>
      <c r="AV2048" s="28"/>
      <c r="AW2048" s="10"/>
      <c r="AX2048" s="125"/>
      <c r="AY2048" s="28"/>
    </row>
    <row r="2049" spans="45:51">
      <c r="AS2049"/>
      <c r="AT2049"/>
      <c r="AV2049" s="28"/>
      <c r="AW2049" s="10"/>
      <c r="AX2049" s="125"/>
      <c r="AY2049" s="28"/>
    </row>
    <row r="2050" spans="45:51">
      <c r="AS2050"/>
      <c r="AT2050"/>
      <c r="AV2050" s="28"/>
      <c r="AW2050" s="10"/>
      <c r="AX2050" s="125"/>
      <c r="AY2050" s="28"/>
    </row>
    <row r="2051" spans="45:51">
      <c r="AS2051"/>
      <c r="AT2051"/>
      <c r="AV2051" s="28"/>
      <c r="AW2051" s="10"/>
      <c r="AX2051" s="125"/>
      <c r="AY2051" s="28"/>
    </row>
    <row r="2052" spans="45:51">
      <c r="AS2052"/>
      <c r="AT2052"/>
      <c r="AV2052" s="28"/>
      <c r="AW2052" s="10"/>
      <c r="AX2052" s="125"/>
      <c r="AY2052" s="28"/>
    </row>
    <row r="2053" spans="45:51">
      <c r="AS2053"/>
      <c r="AT2053"/>
      <c r="AV2053" s="28"/>
      <c r="AW2053" s="10"/>
      <c r="AX2053" s="125"/>
      <c r="AY2053" s="28"/>
    </row>
    <row r="2054" spans="45:51">
      <c r="AS2054"/>
      <c r="AT2054"/>
      <c r="AV2054" s="28"/>
      <c r="AW2054" s="10"/>
      <c r="AX2054" s="125"/>
      <c r="AY2054" s="28"/>
    </row>
    <row r="2055" spans="45:51">
      <c r="AS2055"/>
      <c r="AT2055"/>
      <c r="AV2055" s="28"/>
      <c r="AW2055" s="10"/>
      <c r="AX2055" s="125"/>
      <c r="AY2055" s="28"/>
    </row>
    <row r="2056" spans="45:51">
      <c r="AS2056"/>
      <c r="AT2056"/>
      <c r="AV2056" s="28"/>
      <c r="AW2056" s="10"/>
      <c r="AX2056" s="125"/>
      <c r="AY2056" s="28"/>
    </row>
    <row r="2057" spans="45:51">
      <c r="AS2057"/>
      <c r="AT2057"/>
      <c r="AV2057" s="28"/>
      <c r="AW2057" s="10"/>
      <c r="AX2057" s="125"/>
      <c r="AY2057" s="28"/>
    </row>
    <row r="2058" spans="45:51">
      <c r="AS2058"/>
      <c r="AT2058"/>
      <c r="AV2058" s="28"/>
      <c r="AW2058" s="10"/>
      <c r="AX2058" s="125"/>
      <c r="AY2058" s="28"/>
    </row>
    <row r="2059" spans="45:51">
      <c r="AS2059"/>
      <c r="AT2059"/>
      <c r="AV2059" s="28"/>
      <c r="AW2059" s="10"/>
      <c r="AX2059" s="125"/>
      <c r="AY2059" s="28"/>
    </row>
    <row r="2060" spans="45:51">
      <c r="AS2060"/>
      <c r="AT2060"/>
      <c r="AV2060" s="28"/>
      <c r="AW2060" s="10"/>
      <c r="AX2060" s="125"/>
      <c r="AY2060" s="28"/>
    </row>
    <row r="2061" spans="45:51">
      <c r="AS2061"/>
      <c r="AT2061"/>
      <c r="AV2061" s="28"/>
      <c r="AW2061" s="10"/>
      <c r="AX2061" s="125"/>
      <c r="AY2061" s="28"/>
    </row>
    <row r="2062" spans="45:51">
      <c r="AS2062"/>
      <c r="AT2062"/>
      <c r="AV2062" s="28"/>
      <c r="AW2062" s="10"/>
      <c r="AX2062" s="125"/>
      <c r="AY2062" s="28"/>
    </row>
    <row r="2063" spans="45:51">
      <c r="AS2063"/>
      <c r="AT2063"/>
      <c r="AV2063" s="28"/>
      <c r="AW2063" s="10"/>
      <c r="AX2063" s="125"/>
      <c r="AY2063" s="28"/>
    </row>
    <row r="2064" spans="45:51">
      <c r="AS2064"/>
      <c r="AT2064"/>
      <c r="AV2064" s="28"/>
      <c r="AW2064" s="10"/>
      <c r="AX2064" s="125"/>
      <c r="AY2064" s="28"/>
    </row>
    <row r="2065" spans="45:51">
      <c r="AS2065"/>
      <c r="AT2065"/>
      <c r="AV2065" s="28"/>
      <c r="AW2065" s="10"/>
      <c r="AX2065" s="125"/>
      <c r="AY2065" s="28"/>
    </row>
    <row r="2066" spans="45:51">
      <c r="AS2066"/>
      <c r="AT2066"/>
      <c r="AV2066" s="28"/>
      <c r="AW2066" s="10"/>
      <c r="AX2066" s="125"/>
      <c r="AY2066" s="28"/>
    </row>
    <row r="2067" spans="45:51">
      <c r="AS2067"/>
      <c r="AT2067"/>
      <c r="AV2067" s="28"/>
      <c r="AW2067" s="10"/>
      <c r="AX2067" s="125"/>
      <c r="AY2067" s="28"/>
    </row>
    <row r="2068" spans="45:51">
      <c r="AS2068"/>
      <c r="AT2068"/>
      <c r="AV2068" s="28"/>
      <c r="AW2068" s="10"/>
      <c r="AX2068" s="125"/>
      <c r="AY2068" s="28"/>
    </row>
    <row r="2069" spans="45:51">
      <c r="AS2069"/>
      <c r="AT2069"/>
      <c r="AV2069" s="28"/>
      <c r="AW2069" s="10"/>
      <c r="AX2069" s="125"/>
      <c r="AY2069" s="28"/>
    </row>
    <row r="2070" spans="45:51">
      <c r="AS2070"/>
      <c r="AT2070"/>
      <c r="AV2070" s="28"/>
      <c r="AW2070" s="10"/>
      <c r="AX2070" s="125"/>
      <c r="AY2070" s="28"/>
    </row>
    <row r="2071" spans="45:51">
      <c r="AS2071"/>
      <c r="AT2071"/>
      <c r="AV2071" s="28"/>
      <c r="AW2071" s="10"/>
      <c r="AX2071" s="125"/>
      <c r="AY2071" s="28"/>
    </row>
    <row r="2072" spans="45:51">
      <c r="AS2072"/>
      <c r="AT2072"/>
      <c r="AV2072" s="28"/>
      <c r="AW2072" s="10"/>
      <c r="AX2072" s="125"/>
      <c r="AY2072" s="28"/>
    </row>
    <row r="2073" spans="45:51">
      <c r="AS2073"/>
      <c r="AT2073"/>
      <c r="AV2073" s="28"/>
      <c r="AW2073" s="10"/>
      <c r="AX2073" s="125"/>
      <c r="AY2073" s="28"/>
    </row>
    <row r="2074" spans="45:51">
      <c r="AS2074"/>
      <c r="AT2074"/>
      <c r="AV2074" s="28"/>
      <c r="AW2074" s="10"/>
      <c r="AX2074" s="125"/>
      <c r="AY2074" s="28"/>
    </row>
    <row r="2075" spans="45:51">
      <c r="AS2075"/>
      <c r="AT2075"/>
      <c r="AV2075" s="28"/>
      <c r="AW2075" s="10"/>
      <c r="AX2075" s="125"/>
      <c r="AY2075" s="28"/>
    </row>
    <row r="2076" spans="45:51">
      <c r="AS2076"/>
      <c r="AT2076"/>
      <c r="AV2076" s="28"/>
      <c r="AW2076" s="10"/>
      <c r="AX2076" s="125"/>
      <c r="AY2076" s="28"/>
    </row>
    <row r="2077" spans="45:51">
      <c r="AS2077"/>
      <c r="AT2077"/>
      <c r="AV2077" s="28"/>
      <c r="AW2077" s="10"/>
      <c r="AX2077" s="125"/>
      <c r="AY2077" s="28"/>
    </row>
    <row r="2078" spans="45:51">
      <c r="AS2078"/>
      <c r="AT2078"/>
      <c r="AV2078" s="28"/>
      <c r="AW2078" s="10"/>
      <c r="AX2078" s="125"/>
      <c r="AY2078" s="28"/>
    </row>
    <row r="2079" spans="45:51">
      <c r="AS2079"/>
      <c r="AT2079"/>
      <c r="AV2079" s="28"/>
      <c r="AW2079" s="10"/>
      <c r="AX2079" s="125"/>
      <c r="AY2079" s="28"/>
    </row>
    <row r="2080" spans="45:51">
      <c r="AS2080"/>
      <c r="AT2080"/>
      <c r="AV2080" s="28"/>
      <c r="AW2080" s="10"/>
      <c r="AX2080" s="125"/>
      <c r="AY2080" s="28"/>
    </row>
    <row r="2081" spans="45:51">
      <c r="AS2081"/>
      <c r="AT2081"/>
      <c r="AV2081" s="28"/>
      <c r="AW2081" s="10"/>
      <c r="AX2081" s="125"/>
      <c r="AY2081" s="28"/>
    </row>
    <row r="2082" spans="45:51">
      <c r="AS2082"/>
      <c r="AT2082"/>
      <c r="AV2082" s="28"/>
      <c r="AW2082" s="10"/>
      <c r="AX2082" s="125"/>
      <c r="AY2082" s="28"/>
    </row>
    <row r="2083" spans="45:51">
      <c r="AS2083"/>
      <c r="AT2083"/>
      <c r="AV2083" s="28"/>
      <c r="AW2083" s="10"/>
      <c r="AX2083" s="125"/>
      <c r="AY2083" s="28"/>
    </row>
    <row r="2084" spans="45:51">
      <c r="AS2084"/>
      <c r="AT2084"/>
      <c r="AV2084" s="28"/>
      <c r="AW2084" s="10"/>
      <c r="AX2084" s="125"/>
      <c r="AY2084" s="28"/>
    </row>
    <row r="2085" spans="45:51">
      <c r="AS2085"/>
      <c r="AT2085"/>
      <c r="AV2085" s="28"/>
      <c r="AW2085" s="10"/>
      <c r="AX2085" s="125"/>
      <c r="AY2085" s="28"/>
    </row>
    <row r="2086" spans="45:51">
      <c r="AS2086"/>
      <c r="AT2086"/>
      <c r="AV2086" s="28"/>
      <c r="AW2086" s="10"/>
      <c r="AX2086" s="125"/>
      <c r="AY2086" s="28"/>
    </row>
    <row r="2087" spans="45:51">
      <c r="AS2087"/>
      <c r="AT2087"/>
      <c r="AV2087" s="28"/>
      <c r="AW2087" s="10"/>
      <c r="AX2087" s="125"/>
      <c r="AY2087" s="28"/>
    </row>
    <row r="2088" spans="45:51">
      <c r="AS2088"/>
      <c r="AT2088"/>
      <c r="AV2088" s="28"/>
      <c r="AW2088" s="10"/>
      <c r="AX2088" s="125"/>
      <c r="AY2088" s="28"/>
    </row>
    <row r="2089" spans="45:51">
      <c r="AS2089"/>
      <c r="AT2089"/>
      <c r="AV2089" s="28"/>
      <c r="AW2089" s="10"/>
      <c r="AX2089" s="125"/>
      <c r="AY2089" s="28"/>
    </row>
    <row r="2090" spans="45:51">
      <c r="AS2090"/>
      <c r="AT2090"/>
      <c r="AV2090" s="28"/>
      <c r="AW2090" s="10"/>
      <c r="AX2090" s="125"/>
      <c r="AY2090" s="28"/>
    </row>
    <row r="2091" spans="45:51">
      <c r="AS2091"/>
      <c r="AT2091"/>
      <c r="AV2091" s="28"/>
      <c r="AW2091" s="10"/>
      <c r="AX2091" s="125"/>
      <c r="AY2091" s="28"/>
    </row>
    <row r="2092" spans="45:51">
      <c r="AS2092"/>
      <c r="AT2092"/>
      <c r="AV2092" s="28"/>
      <c r="AW2092" s="10"/>
      <c r="AX2092" s="125"/>
      <c r="AY2092" s="28"/>
    </row>
    <row r="2093" spans="45:51">
      <c r="AS2093"/>
      <c r="AT2093"/>
      <c r="AV2093" s="28"/>
      <c r="AW2093" s="10"/>
      <c r="AX2093" s="125"/>
      <c r="AY2093" s="28"/>
    </row>
    <row r="2094" spans="45:51">
      <c r="AS2094"/>
      <c r="AT2094"/>
      <c r="AV2094" s="28"/>
      <c r="AW2094" s="10"/>
      <c r="AX2094" s="125"/>
      <c r="AY2094" s="28"/>
    </row>
    <row r="2095" spans="45:51">
      <c r="AS2095"/>
      <c r="AT2095"/>
      <c r="AV2095" s="28"/>
      <c r="AW2095" s="10"/>
      <c r="AX2095" s="125"/>
      <c r="AY2095" s="28"/>
    </row>
    <row r="2096" spans="45:51">
      <c r="AS2096"/>
      <c r="AT2096"/>
      <c r="AV2096" s="28"/>
      <c r="AW2096" s="10"/>
      <c r="AX2096" s="125"/>
      <c r="AY2096" s="28"/>
    </row>
    <row r="2097" spans="45:51">
      <c r="AS2097"/>
      <c r="AT2097"/>
      <c r="AV2097" s="28"/>
      <c r="AW2097" s="10"/>
      <c r="AX2097" s="125"/>
      <c r="AY2097" s="28"/>
    </row>
    <row r="2098" spans="45:51">
      <c r="AS2098"/>
      <c r="AT2098"/>
      <c r="AV2098" s="28"/>
      <c r="AW2098" s="10"/>
      <c r="AX2098" s="125"/>
      <c r="AY2098" s="28"/>
    </row>
    <row r="2099" spans="45:51">
      <c r="AS2099"/>
      <c r="AT2099"/>
      <c r="AV2099" s="28"/>
      <c r="AW2099" s="10"/>
      <c r="AX2099" s="125"/>
      <c r="AY2099" s="28"/>
    </row>
    <row r="2100" spans="45:51">
      <c r="AS2100"/>
      <c r="AT2100"/>
      <c r="AV2100" s="28"/>
      <c r="AW2100" s="10"/>
      <c r="AX2100" s="125"/>
      <c r="AY2100" s="28"/>
    </row>
    <row r="2101" spans="45:51">
      <c r="AS2101"/>
      <c r="AT2101"/>
      <c r="AV2101" s="28"/>
      <c r="AW2101" s="10"/>
      <c r="AX2101" s="125"/>
      <c r="AY2101" s="28"/>
    </row>
    <row r="2102" spans="45:51">
      <c r="AS2102"/>
      <c r="AT2102"/>
      <c r="AV2102" s="28"/>
      <c r="AW2102" s="10"/>
      <c r="AX2102" s="125"/>
      <c r="AY2102" s="28"/>
    </row>
    <row r="2103" spans="45:51">
      <c r="AS2103"/>
      <c r="AT2103"/>
      <c r="AV2103" s="28"/>
      <c r="AW2103" s="10"/>
      <c r="AX2103" s="125"/>
      <c r="AY2103" s="28"/>
    </row>
    <row r="2104" spans="45:51">
      <c r="AS2104"/>
      <c r="AT2104"/>
      <c r="AV2104" s="28"/>
      <c r="AW2104" s="10"/>
      <c r="AX2104" s="125"/>
      <c r="AY2104" s="28"/>
    </row>
    <row r="2105" spans="45:51">
      <c r="AS2105"/>
      <c r="AT2105"/>
      <c r="AV2105" s="28"/>
      <c r="AW2105" s="10"/>
      <c r="AX2105" s="125"/>
      <c r="AY2105" s="28"/>
    </row>
    <row r="2106" spans="45:51">
      <c r="AS2106"/>
      <c r="AT2106"/>
      <c r="AV2106" s="28"/>
      <c r="AW2106" s="10"/>
      <c r="AX2106" s="125"/>
      <c r="AY2106" s="28"/>
    </row>
    <row r="2107" spans="45:51">
      <c r="AS2107"/>
      <c r="AT2107"/>
      <c r="AV2107" s="28"/>
      <c r="AW2107" s="10"/>
      <c r="AX2107" s="125"/>
      <c r="AY2107" s="28"/>
    </row>
    <row r="2108" spans="45:51">
      <c r="AS2108"/>
      <c r="AT2108"/>
      <c r="AV2108" s="28"/>
      <c r="AW2108" s="10"/>
      <c r="AX2108" s="125"/>
      <c r="AY2108" s="28"/>
    </row>
    <row r="2109" spans="45:51">
      <c r="AS2109"/>
      <c r="AT2109"/>
      <c r="AV2109" s="28"/>
      <c r="AW2109" s="10"/>
      <c r="AX2109" s="125"/>
      <c r="AY2109" s="28"/>
    </row>
    <row r="2110" spans="45:51">
      <c r="AS2110"/>
      <c r="AT2110"/>
      <c r="AV2110" s="28"/>
      <c r="AW2110" s="10"/>
      <c r="AX2110" s="125"/>
      <c r="AY2110" s="28"/>
    </row>
    <row r="2111" spans="45:51">
      <c r="AS2111"/>
      <c r="AT2111"/>
      <c r="AV2111" s="28"/>
      <c r="AW2111" s="10"/>
      <c r="AX2111" s="125"/>
      <c r="AY2111" s="28"/>
    </row>
    <row r="2112" spans="45:51">
      <c r="AS2112"/>
      <c r="AT2112"/>
      <c r="AV2112" s="28"/>
      <c r="AW2112" s="10"/>
      <c r="AX2112" s="125"/>
      <c r="AY2112" s="28"/>
    </row>
    <row r="2113" spans="45:51">
      <c r="AS2113"/>
      <c r="AT2113"/>
      <c r="AV2113" s="28"/>
      <c r="AW2113" s="10"/>
      <c r="AX2113" s="125"/>
      <c r="AY2113" s="28"/>
    </row>
    <row r="2114" spans="45:51">
      <c r="AS2114"/>
      <c r="AT2114"/>
      <c r="AV2114" s="28"/>
      <c r="AW2114" s="10"/>
      <c r="AX2114" s="125"/>
      <c r="AY2114" s="28"/>
    </row>
    <row r="2115" spans="45:51">
      <c r="AS2115"/>
      <c r="AT2115"/>
      <c r="AV2115" s="28"/>
      <c r="AW2115" s="10"/>
      <c r="AX2115" s="125"/>
      <c r="AY2115" s="28"/>
    </row>
    <row r="2116" spans="45:51">
      <c r="AS2116"/>
      <c r="AT2116"/>
      <c r="AV2116" s="28"/>
      <c r="AW2116" s="10"/>
      <c r="AX2116" s="125"/>
      <c r="AY2116" s="28"/>
    </row>
    <row r="2117" spans="45:51">
      <c r="AS2117"/>
      <c r="AT2117"/>
      <c r="AV2117" s="28"/>
      <c r="AW2117" s="10"/>
      <c r="AX2117" s="125"/>
      <c r="AY2117" s="28"/>
    </row>
    <row r="2118" spans="45:51">
      <c r="AS2118"/>
      <c r="AT2118"/>
      <c r="AV2118" s="28"/>
      <c r="AW2118" s="10"/>
      <c r="AX2118" s="125"/>
      <c r="AY2118" s="28"/>
    </row>
    <row r="2119" spans="45:51">
      <c r="AS2119"/>
      <c r="AT2119"/>
      <c r="AV2119" s="28"/>
      <c r="AW2119" s="10"/>
      <c r="AX2119" s="125"/>
      <c r="AY2119" s="28"/>
    </row>
    <row r="2120" spans="45:51">
      <c r="AS2120"/>
      <c r="AT2120"/>
      <c r="AV2120" s="28"/>
      <c r="AW2120" s="10"/>
      <c r="AX2120" s="125"/>
      <c r="AY2120" s="28"/>
    </row>
    <row r="2121" spans="45:51">
      <c r="AS2121"/>
      <c r="AT2121"/>
      <c r="AV2121" s="28"/>
      <c r="AW2121" s="10"/>
      <c r="AX2121" s="125"/>
      <c r="AY2121" s="28"/>
    </row>
    <row r="2122" spans="45:51">
      <c r="AS2122"/>
      <c r="AT2122"/>
      <c r="AV2122" s="28"/>
      <c r="AW2122" s="10"/>
      <c r="AX2122" s="125"/>
      <c r="AY2122" s="28"/>
    </row>
    <row r="2123" spans="45:51">
      <c r="AS2123"/>
      <c r="AT2123"/>
      <c r="AV2123" s="28"/>
      <c r="AW2123" s="10"/>
      <c r="AX2123" s="125"/>
      <c r="AY2123" s="28"/>
    </row>
    <row r="2124" spans="45:51">
      <c r="AS2124"/>
      <c r="AT2124"/>
      <c r="AV2124" s="28"/>
      <c r="AW2124" s="10"/>
      <c r="AX2124" s="125"/>
      <c r="AY2124" s="28"/>
    </row>
    <row r="2125" spans="45:51">
      <c r="AS2125"/>
      <c r="AT2125"/>
      <c r="AV2125" s="28"/>
      <c r="AW2125" s="10"/>
      <c r="AX2125" s="125"/>
      <c r="AY2125" s="28"/>
    </row>
    <row r="2126" spans="45:51">
      <c r="AS2126"/>
      <c r="AT2126"/>
      <c r="AV2126" s="28"/>
      <c r="AW2126" s="10"/>
      <c r="AX2126" s="125"/>
      <c r="AY2126" s="28"/>
    </row>
    <row r="2127" spans="45:51">
      <c r="AS2127"/>
      <c r="AT2127"/>
      <c r="AV2127" s="28"/>
      <c r="AW2127" s="10"/>
      <c r="AX2127" s="125"/>
      <c r="AY2127" s="28"/>
    </row>
    <row r="2128" spans="45:51">
      <c r="AS2128"/>
      <c r="AT2128"/>
      <c r="AV2128" s="28"/>
      <c r="AW2128" s="10"/>
      <c r="AX2128" s="125"/>
      <c r="AY2128" s="28"/>
    </row>
    <row r="2129" spans="45:51">
      <c r="AS2129"/>
      <c r="AT2129"/>
      <c r="AV2129" s="28"/>
      <c r="AW2129" s="10"/>
      <c r="AX2129" s="125"/>
      <c r="AY2129" s="28"/>
    </row>
    <row r="2130" spans="45:51">
      <c r="AS2130"/>
      <c r="AT2130"/>
      <c r="AV2130" s="28"/>
      <c r="AW2130" s="10"/>
      <c r="AX2130" s="125"/>
      <c r="AY2130" s="28"/>
    </row>
    <row r="2131" spans="45:51">
      <c r="AS2131"/>
      <c r="AT2131"/>
      <c r="AV2131" s="28"/>
      <c r="AW2131" s="10"/>
      <c r="AX2131" s="125"/>
      <c r="AY2131" s="28"/>
    </row>
    <row r="2132" spans="45:51">
      <c r="AS2132"/>
      <c r="AT2132"/>
      <c r="AV2132" s="28"/>
      <c r="AW2132" s="10"/>
      <c r="AX2132" s="125"/>
      <c r="AY2132" s="28"/>
    </row>
    <row r="2133" spans="45:51">
      <c r="AS2133"/>
      <c r="AT2133"/>
      <c r="AV2133" s="28"/>
      <c r="AW2133" s="10"/>
      <c r="AX2133" s="125"/>
      <c r="AY2133" s="28"/>
    </row>
    <row r="2134" spans="45:51">
      <c r="AS2134"/>
      <c r="AT2134"/>
      <c r="AV2134" s="28"/>
      <c r="AW2134" s="10"/>
      <c r="AX2134" s="125"/>
      <c r="AY2134" s="28"/>
    </row>
    <row r="2135" spans="45:51">
      <c r="AS2135"/>
      <c r="AT2135"/>
      <c r="AV2135" s="28"/>
      <c r="AW2135" s="10"/>
      <c r="AX2135" s="125"/>
      <c r="AY2135" s="28"/>
    </row>
    <row r="2136" spans="45:51">
      <c r="AS2136"/>
      <c r="AT2136"/>
      <c r="AV2136" s="28"/>
      <c r="AW2136" s="10"/>
      <c r="AX2136" s="125"/>
      <c r="AY2136" s="28"/>
    </row>
    <row r="2137" spans="45:51">
      <c r="AS2137"/>
      <c r="AT2137"/>
      <c r="AV2137" s="28"/>
      <c r="AW2137" s="10"/>
      <c r="AX2137" s="125"/>
      <c r="AY2137" s="28"/>
    </row>
    <row r="2138" spans="45:51">
      <c r="AS2138"/>
      <c r="AT2138"/>
      <c r="AV2138" s="28"/>
      <c r="AW2138" s="10"/>
      <c r="AX2138" s="125"/>
      <c r="AY2138" s="28"/>
    </row>
    <row r="2139" spans="45:51">
      <c r="AS2139"/>
      <c r="AT2139"/>
      <c r="AV2139" s="28"/>
      <c r="AW2139" s="10"/>
      <c r="AX2139" s="125"/>
      <c r="AY2139" s="28"/>
    </row>
    <row r="2140" spans="45:51">
      <c r="AS2140"/>
      <c r="AT2140"/>
      <c r="AV2140" s="28"/>
      <c r="AW2140" s="10"/>
      <c r="AX2140" s="125"/>
      <c r="AY2140" s="28"/>
    </row>
    <row r="2141" spans="45:51">
      <c r="AS2141"/>
      <c r="AT2141"/>
      <c r="AV2141" s="28"/>
      <c r="AW2141" s="10"/>
      <c r="AX2141" s="125"/>
      <c r="AY2141" s="28"/>
    </row>
    <row r="2142" spans="45:51">
      <c r="AS2142"/>
      <c r="AT2142"/>
      <c r="AV2142" s="28"/>
      <c r="AW2142" s="10"/>
      <c r="AX2142" s="125"/>
      <c r="AY2142" s="28"/>
    </row>
    <row r="2143" spans="45:51">
      <c r="AS2143"/>
      <c r="AT2143"/>
      <c r="AV2143" s="28"/>
      <c r="AW2143" s="10"/>
      <c r="AX2143" s="125"/>
      <c r="AY2143" s="28"/>
    </row>
    <row r="2144" spans="45:51">
      <c r="AS2144"/>
      <c r="AT2144"/>
      <c r="AV2144" s="28"/>
      <c r="AW2144" s="10"/>
      <c r="AX2144" s="125"/>
      <c r="AY2144" s="28"/>
    </row>
    <row r="2145" spans="45:51">
      <c r="AS2145"/>
      <c r="AT2145"/>
      <c r="AV2145" s="28"/>
      <c r="AW2145" s="10"/>
      <c r="AX2145" s="125"/>
      <c r="AY2145" s="28"/>
    </row>
    <row r="2146" spans="45:51">
      <c r="AS2146"/>
      <c r="AT2146"/>
      <c r="AV2146" s="28"/>
      <c r="AW2146" s="10"/>
      <c r="AX2146" s="125"/>
      <c r="AY2146" s="28"/>
    </row>
    <row r="2147" spans="45:51">
      <c r="AS2147"/>
      <c r="AT2147"/>
      <c r="AV2147" s="28"/>
      <c r="AW2147" s="10"/>
      <c r="AX2147" s="125"/>
      <c r="AY2147" s="28"/>
    </row>
    <row r="2148" spans="45:51">
      <c r="AS2148"/>
      <c r="AT2148"/>
      <c r="AV2148" s="28"/>
      <c r="AW2148" s="10"/>
      <c r="AX2148" s="125"/>
      <c r="AY2148" s="28"/>
    </row>
    <row r="2149" spans="45:51">
      <c r="AS2149"/>
      <c r="AT2149"/>
      <c r="AV2149" s="28"/>
      <c r="AW2149" s="10"/>
      <c r="AX2149" s="125"/>
      <c r="AY2149" s="28"/>
    </row>
    <row r="2150" spans="45:51">
      <c r="AS2150"/>
      <c r="AT2150"/>
      <c r="AV2150" s="28"/>
      <c r="AW2150" s="10"/>
      <c r="AX2150" s="125"/>
      <c r="AY2150" s="28"/>
    </row>
    <row r="2151" spans="45:51">
      <c r="AS2151"/>
      <c r="AT2151"/>
      <c r="AV2151" s="28"/>
      <c r="AW2151" s="10"/>
      <c r="AX2151" s="125"/>
      <c r="AY2151" s="28"/>
    </row>
    <row r="2152" spans="45:51">
      <c r="AS2152"/>
      <c r="AT2152"/>
      <c r="AV2152" s="28"/>
      <c r="AW2152" s="10"/>
      <c r="AX2152" s="125"/>
      <c r="AY2152" s="28"/>
    </row>
    <row r="2153" spans="45:51">
      <c r="AS2153"/>
      <c r="AT2153"/>
      <c r="AV2153" s="28"/>
      <c r="AW2153" s="10"/>
      <c r="AX2153" s="125"/>
      <c r="AY2153" s="28"/>
    </row>
    <row r="2154" spans="45:51">
      <c r="AS2154"/>
      <c r="AT2154"/>
      <c r="AV2154" s="28"/>
      <c r="AW2154" s="10"/>
      <c r="AX2154" s="125"/>
      <c r="AY2154" s="28"/>
    </row>
    <row r="2155" spans="45:51">
      <c r="AS2155"/>
      <c r="AT2155"/>
      <c r="AV2155" s="28"/>
      <c r="AW2155" s="10"/>
      <c r="AX2155" s="125"/>
      <c r="AY2155" s="28"/>
    </row>
    <row r="2156" spans="45:51">
      <c r="AS2156"/>
      <c r="AT2156"/>
      <c r="AV2156" s="28"/>
      <c r="AW2156" s="10"/>
      <c r="AX2156" s="125"/>
      <c r="AY2156" s="28"/>
    </row>
    <row r="2157" spans="45:51">
      <c r="AS2157"/>
      <c r="AT2157"/>
      <c r="AV2157" s="28"/>
      <c r="AW2157" s="10"/>
      <c r="AX2157" s="125"/>
      <c r="AY2157" s="28"/>
    </row>
    <row r="2158" spans="45:51">
      <c r="AS2158"/>
      <c r="AT2158"/>
      <c r="AV2158" s="28"/>
      <c r="AW2158" s="10"/>
      <c r="AX2158" s="125"/>
      <c r="AY2158" s="28"/>
    </row>
    <row r="2159" spans="45:51">
      <c r="AS2159"/>
      <c r="AT2159"/>
      <c r="AV2159" s="28"/>
      <c r="AW2159" s="10"/>
      <c r="AX2159" s="125"/>
      <c r="AY2159" s="28"/>
    </row>
    <row r="2160" spans="45:51">
      <c r="AS2160"/>
      <c r="AT2160"/>
      <c r="AV2160" s="28"/>
      <c r="AW2160" s="10"/>
      <c r="AX2160" s="125"/>
      <c r="AY2160" s="28"/>
    </row>
    <row r="2161" spans="45:51">
      <c r="AS2161"/>
      <c r="AT2161"/>
      <c r="AV2161" s="28"/>
      <c r="AW2161" s="10"/>
      <c r="AX2161" s="125"/>
      <c r="AY2161" s="28"/>
    </row>
    <row r="2162" spans="45:51">
      <c r="AS2162"/>
      <c r="AT2162"/>
      <c r="AV2162" s="28"/>
      <c r="AW2162" s="10"/>
      <c r="AX2162" s="125"/>
      <c r="AY2162" s="28"/>
    </row>
    <row r="2163" spans="45:51">
      <c r="AS2163"/>
      <c r="AT2163"/>
      <c r="AV2163" s="28"/>
      <c r="AW2163" s="10"/>
      <c r="AX2163" s="125"/>
      <c r="AY2163" s="28"/>
    </row>
    <row r="2164" spans="45:51">
      <c r="AS2164"/>
      <c r="AT2164"/>
      <c r="AV2164" s="28"/>
      <c r="AW2164" s="10"/>
      <c r="AX2164" s="125"/>
      <c r="AY2164" s="28"/>
    </row>
    <row r="2165" spans="45:51">
      <c r="AS2165"/>
      <c r="AT2165"/>
      <c r="AV2165" s="28"/>
      <c r="AW2165" s="10"/>
      <c r="AX2165" s="125"/>
      <c r="AY2165" s="28"/>
    </row>
    <row r="2166" spans="45:51">
      <c r="AS2166"/>
      <c r="AT2166"/>
      <c r="AV2166" s="28"/>
      <c r="AW2166" s="10"/>
      <c r="AX2166" s="125"/>
      <c r="AY2166" s="28"/>
    </row>
    <row r="2167" spans="45:51">
      <c r="AS2167"/>
      <c r="AT2167"/>
      <c r="AV2167" s="28"/>
      <c r="AW2167" s="10"/>
      <c r="AX2167" s="125"/>
      <c r="AY2167" s="28"/>
    </row>
    <row r="2168" spans="45:51">
      <c r="AS2168"/>
      <c r="AT2168"/>
      <c r="AV2168" s="28"/>
      <c r="AW2168" s="10"/>
      <c r="AX2168" s="125"/>
      <c r="AY2168" s="28"/>
    </row>
    <row r="2169" spans="45:51">
      <c r="AS2169"/>
      <c r="AT2169"/>
      <c r="AV2169" s="28"/>
      <c r="AW2169" s="10"/>
      <c r="AX2169" s="125"/>
      <c r="AY2169" s="28"/>
    </row>
    <row r="2170" spans="45:51">
      <c r="AS2170"/>
      <c r="AT2170"/>
      <c r="AV2170" s="28"/>
      <c r="AW2170" s="10"/>
      <c r="AX2170" s="125"/>
      <c r="AY2170" s="28"/>
    </row>
    <row r="2171" spans="45:51">
      <c r="AS2171"/>
      <c r="AT2171"/>
      <c r="AV2171" s="28"/>
      <c r="AW2171" s="10"/>
      <c r="AX2171" s="125"/>
      <c r="AY2171" s="28"/>
    </row>
    <row r="2172" spans="45:51">
      <c r="AS2172"/>
      <c r="AT2172"/>
      <c r="AV2172" s="28"/>
      <c r="AW2172" s="10"/>
      <c r="AX2172" s="125"/>
      <c r="AY2172" s="28"/>
    </row>
    <row r="2173" spans="45:51">
      <c r="AS2173"/>
      <c r="AT2173"/>
      <c r="AV2173" s="28"/>
      <c r="AW2173" s="10"/>
      <c r="AX2173" s="125"/>
      <c r="AY2173" s="28"/>
    </row>
    <row r="2174" spans="45:51">
      <c r="AS2174"/>
      <c r="AT2174"/>
      <c r="AV2174" s="28"/>
      <c r="AW2174" s="10"/>
      <c r="AX2174" s="125"/>
      <c r="AY2174" s="28"/>
    </row>
    <row r="2175" spans="45:51">
      <c r="AS2175"/>
      <c r="AT2175"/>
      <c r="AV2175" s="28"/>
      <c r="AW2175" s="10"/>
      <c r="AX2175" s="125"/>
      <c r="AY2175" s="28"/>
    </row>
    <row r="2176" spans="45:51">
      <c r="AS2176"/>
      <c r="AT2176"/>
      <c r="AV2176" s="28"/>
      <c r="AW2176" s="10"/>
      <c r="AX2176" s="125"/>
      <c r="AY2176" s="28"/>
    </row>
    <row r="2177" spans="45:51">
      <c r="AS2177"/>
      <c r="AT2177"/>
      <c r="AV2177" s="28"/>
      <c r="AW2177" s="10"/>
      <c r="AX2177" s="125"/>
      <c r="AY2177" s="28"/>
    </row>
    <row r="2178" spans="45:51">
      <c r="AS2178"/>
      <c r="AT2178"/>
      <c r="AV2178" s="28"/>
      <c r="AW2178" s="10"/>
      <c r="AX2178" s="125"/>
      <c r="AY2178" s="28"/>
    </row>
    <row r="2179" spans="45:51">
      <c r="AS2179"/>
      <c r="AT2179"/>
      <c r="AV2179" s="28"/>
      <c r="AW2179" s="10"/>
      <c r="AX2179" s="125"/>
      <c r="AY2179" s="28"/>
    </row>
    <row r="2180" spans="45:51">
      <c r="AS2180"/>
      <c r="AT2180"/>
      <c r="AV2180" s="28"/>
      <c r="AW2180" s="10"/>
      <c r="AX2180" s="125"/>
      <c r="AY2180" s="28"/>
    </row>
    <row r="2181" spans="45:51">
      <c r="AS2181"/>
      <c r="AT2181"/>
      <c r="AV2181" s="28"/>
      <c r="AW2181" s="10"/>
      <c r="AX2181" s="125"/>
      <c r="AY2181" s="28"/>
    </row>
    <row r="2182" spans="45:51">
      <c r="AS2182"/>
      <c r="AT2182"/>
      <c r="AV2182" s="28"/>
      <c r="AW2182" s="10"/>
      <c r="AX2182" s="125"/>
      <c r="AY2182" s="28"/>
    </row>
    <row r="2183" spans="45:51">
      <c r="AS2183"/>
      <c r="AT2183"/>
      <c r="AV2183" s="28"/>
      <c r="AW2183" s="10"/>
      <c r="AX2183" s="125"/>
      <c r="AY2183" s="28"/>
    </row>
    <row r="2184" spans="45:51">
      <c r="AS2184"/>
      <c r="AT2184"/>
      <c r="AV2184" s="28"/>
      <c r="AW2184" s="10"/>
      <c r="AX2184" s="125"/>
      <c r="AY2184" s="28"/>
    </row>
    <row r="2185" spans="45:51">
      <c r="AS2185"/>
      <c r="AT2185"/>
      <c r="AV2185" s="28"/>
      <c r="AW2185" s="10"/>
      <c r="AX2185" s="125"/>
      <c r="AY2185" s="28"/>
    </row>
    <row r="2186" spans="45:51">
      <c r="AS2186"/>
      <c r="AT2186"/>
      <c r="AV2186" s="28"/>
      <c r="AW2186" s="10"/>
      <c r="AX2186" s="125"/>
      <c r="AY2186" s="28"/>
    </row>
    <row r="2187" spans="45:51">
      <c r="AS2187"/>
      <c r="AT2187"/>
      <c r="AV2187" s="28"/>
      <c r="AW2187" s="10"/>
      <c r="AX2187" s="125"/>
      <c r="AY2187" s="28"/>
    </row>
    <row r="2188" spans="45:51">
      <c r="AS2188"/>
      <c r="AT2188"/>
      <c r="AV2188" s="28"/>
      <c r="AW2188" s="10"/>
      <c r="AX2188" s="125"/>
      <c r="AY2188" s="28"/>
    </row>
    <row r="2189" spans="45:51">
      <c r="AS2189"/>
      <c r="AT2189"/>
      <c r="AV2189" s="28"/>
      <c r="AW2189" s="10"/>
      <c r="AX2189" s="125"/>
      <c r="AY2189" s="28"/>
    </row>
    <row r="2190" spans="45:51">
      <c r="AS2190"/>
      <c r="AT2190"/>
      <c r="AV2190" s="28"/>
      <c r="AW2190" s="10"/>
      <c r="AX2190" s="125"/>
      <c r="AY2190" s="28"/>
    </row>
    <row r="2191" spans="45:51">
      <c r="AS2191"/>
      <c r="AT2191"/>
      <c r="AV2191" s="28"/>
      <c r="AW2191" s="10"/>
      <c r="AX2191" s="125"/>
      <c r="AY2191" s="28"/>
    </row>
    <row r="2192" spans="45:51">
      <c r="AS2192"/>
      <c r="AT2192"/>
      <c r="AV2192" s="28"/>
      <c r="AW2192" s="10"/>
      <c r="AX2192" s="125"/>
      <c r="AY2192" s="28"/>
    </row>
    <row r="2193" spans="45:51">
      <c r="AS2193"/>
      <c r="AT2193"/>
      <c r="AV2193" s="28"/>
      <c r="AW2193" s="10"/>
      <c r="AX2193" s="125"/>
      <c r="AY2193" s="28"/>
    </row>
    <row r="2194" spans="45:51">
      <c r="AS2194"/>
      <c r="AT2194"/>
      <c r="AV2194" s="28"/>
      <c r="AW2194" s="10"/>
      <c r="AX2194" s="125"/>
      <c r="AY2194" s="28"/>
    </row>
    <row r="2195" spans="45:51">
      <c r="AS2195"/>
      <c r="AT2195"/>
      <c r="AV2195" s="28"/>
      <c r="AW2195" s="10"/>
      <c r="AX2195" s="125"/>
      <c r="AY2195" s="28"/>
    </row>
    <row r="2196" spans="45:51">
      <c r="AS2196"/>
      <c r="AT2196"/>
      <c r="AV2196" s="28"/>
      <c r="AW2196" s="10"/>
      <c r="AX2196" s="125"/>
      <c r="AY2196" s="28"/>
    </row>
    <row r="2197" spans="45:51">
      <c r="AS2197"/>
      <c r="AT2197"/>
      <c r="AV2197" s="28"/>
      <c r="AW2197" s="10"/>
      <c r="AX2197" s="125"/>
      <c r="AY2197" s="28"/>
    </row>
    <row r="2198" spans="45:51">
      <c r="AS2198"/>
      <c r="AT2198"/>
      <c r="AV2198" s="28"/>
      <c r="AW2198" s="10"/>
      <c r="AX2198" s="125"/>
      <c r="AY2198" s="28"/>
    </row>
    <row r="2199" spans="45:51">
      <c r="AS2199"/>
      <c r="AT2199"/>
      <c r="AV2199" s="28"/>
      <c r="AW2199" s="10"/>
      <c r="AX2199" s="125"/>
      <c r="AY2199" s="28"/>
    </row>
    <row r="2200" spans="45:51">
      <c r="AS2200"/>
      <c r="AT2200"/>
      <c r="AV2200" s="28"/>
      <c r="AW2200" s="10"/>
      <c r="AX2200" s="125"/>
      <c r="AY2200" s="28"/>
    </row>
    <row r="2201" spans="45:51">
      <c r="AS2201"/>
      <c r="AT2201"/>
      <c r="AV2201" s="28"/>
      <c r="AW2201" s="10"/>
      <c r="AX2201" s="125"/>
      <c r="AY2201" s="28"/>
    </row>
    <row r="2202" spans="45:51">
      <c r="AS2202"/>
      <c r="AT2202"/>
      <c r="AV2202" s="28"/>
      <c r="AW2202" s="10"/>
      <c r="AX2202" s="125"/>
      <c r="AY2202" s="28"/>
    </row>
    <row r="2203" spans="45:51">
      <c r="AS2203"/>
      <c r="AT2203"/>
      <c r="AV2203" s="28"/>
      <c r="AW2203" s="10"/>
      <c r="AX2203" s="125"/>
      <c r="AY2203" s="28"/>
    </row>
    <row r="2204" spans="45:51">
      <c r="AS2204"/>
      <c r="AT2204"/>
      <c r="AV2204" s="28"/>
      <c r="AW2204" s="10"/>
      <c r="AX2204" s="125"/>
      <c r="AY2204" s="28"/>
    </row>
    <row r="2205" spans="45:51">
      <c r="AS2205"/>
      <c r="AT2205"/>
      <c r="AV2205" s="28"/>
      <c r="AW2205" s="10"/>
      <c r="AX2205" s="125"/>
      <c r="AY2205" s="28"/>
    </row>
    <row r="2206" spans="45:51">
      <c r="AS2206"/>
      <c r="AT2206"/>
      <c r="AV2206" s="28"/>
      <c r="AW2206" s="10"/>
      <c r="AX2206" s="125"/>
      <c r="AY2206" s="28"/>
    </row>
    <row r="2207" spans="45:51">
      <c r="AS2207"/>
      <c r="AT2207"/>
      <c r="AV2207" s="28"/>
      <c r="AW2207" s="10"/>
      <c r="AX2207" s="125"/>
      <c r="AY2207" s="28"/>
    </row>
    <row r="2208" spans="45:51">
      <c r="AS2208"/>
      <c r="AT2208"/>
      <c r="AV2208" s="28"/>
      <c r="AW2208" s="10"/>
      <c r="AX2208" s="125"/>
      <c r="AY2208" s="28"/>
    </row>
    <row r="2209" spans="45:51">
      <c r="AS2209"/>
      <c r="AT2209"/>
      <c r="AV2209" s="28"/>
      <c r="AW2209" s="10"/>
      <c r="AX2209" s="125"/>
      <c r="AY2209" s="28"/>
    </row>
    <row r="2210" spans="45:51">
      <c r="AS2210"/>
      <c r="AT2210"/>
      <c r="AV2210" s="28"/>
      <c r="AW2210" s="10"/>
      <c r="AX2210" s="125"/>
      <c r="AY2210" s="28"/>
    </row>
    <row r="2211" spans="45:51">
      <c r="AS2211"/>
      <c r="AT2211"/>
      <c r="AV2211" s="28"/>
      <c r="AW2211" s="10"/>
      <c r="AX2211" s="125"/>
      <c r="AY2211" s="28"/>
    </row>
    <row r="2212" spans="45:51">
      <c r="AS2212"/>
      <c r="AT2212"/>
      <c r="AV2212" s="28"/>
      <c r="AW2212" s="10"/>
      <c r="AX2212" s="125"/>
      <c r="AY2212" s="28"/>
    </row>
    <row r="2213" spans="45:51">
      <c r="AS2213"/>
      <c r="AT2213"/>
      <c r="AV2213" s="28"/>
      <c r="AW2213" s="10"/>
      <c r="AX2213" s="125"/>
      <c r="AY2213" s="28"/>
    </row>
    <row r="2214" spans="45:51">
      <c r="AS2214"/>
      <c r="AT2214"/>
      <c r="AV2214" s="28"/>
      <c r="AW2214" s="10"/>
      <c r="AX2214" s="125"/>
      <c r="AY2214" s="28"/>
    </row>
    <row r="2215" spans="45:51">
      <c r="AS2215"/>
      <c r="AT2215"/>
      <c r="AV2215" s="28"/>
      <c r="AW2215" s="10"/>
      <c r="AX2215" s="125"/>
      <c r="AY2215" s="28"/>
    </row>
    <row r="2216" spans="45:51">
      <c r="AS2216"/>
      <c r="AT2216"/>
      <c r="AV2216" s="28"/>
      <c r="AW2216" s="10"/>
      <c r="AX2216" s="125"/>
      <c r="AY2216" s="28"/>
    </row>
    <row r="2217" spans="45:51">
      <c r="AS2217"/>
      <c r="AT2217"/>
      <c r="AV2217" s="28"/>
      <c r="AW2217" s="10"/>
      <c r="AX2217" s="125"/>
      <c r="AY2217" s="28"/>
    </row>
    <row r="2218" spans="45:51">
      <c r="AS2218"/>
      <c r="AT2218"/>
      <c r="AV2218" s="28"/>
      <c r="AW2218" s="10"/>
      <c r="AX2218" s="125"/>
      <c r="AY2218" s="28"/>
    </row>
    <row r="2219" spans="45:51">
      <c r="AS2219"/>
      <c r="AT2219"/>
      <c r="AV2219" s="28"/>
      <c r="AW2219" s="10"/>
      <c r="AX2219" s="125"/>
      <c r="AY2219" s="28"/>
    </row>
    <row r="2220" spans="45:51">
      <c r="AS2220"/>
      <c r="AT2220"/>
      <c r="AV2220" s="28"/>
      <c r="AW2220" s="10"/>
      <c r="AX2220" s="125"/>
      <c r="AY2220" s="28"/>
    </row>
    <row r="2221" spans="45:51">
      <c r="AS2221"/>
      <c r="AT2221"/>
      <c r="AV2221" s="28"/>
      <c r="AW2221" s="10"/>
      <c r="AX2221" s="125"/>
      <c r="AY2221" s="28"/>
    </row>
    <row r="2222" spans="45:51">
      <c r="AS2222"/>
      <c r="AT2222"/>
      <c r="AV2222" s="28"/>
      <c r="AW2222" s="10"/>
      <c r="AX2222" s="125"/>
      <c r="AY2222" s="28"/>
    </row>
    <row r="2223" spans="45:51">
      <c r="AS2223"/>
      <c r="AT2223"/>
      <c r="AV2223" s="28"/>
      <c r="AW2223" s="10"/>
      <c r="AX2223" s="125"/>
      <c r="AY2223" s="28"/>
    </row>
    <row r="2224" spans="45:51">
      <c r="AS2224"/>
      <c r="AT2224"/>
      <c r="AV2224" s="28"/>
      <c r="AW2224" s="10"/>
      <c r="AX2224" s="125"/>
      <c r="AY2224" s="28"/>
    </row>
    <row r="2225" spans="45:51">
      <c r="AS2225"/>
      <c r="AT2225"/>
      <c r="AV2225" s="28"/>
      <c r="AW2225" s="10"/>
      <c r="AX2225" s="125"/>
      <c r="AY2225" s="28"/>
    </row>
    <row r="2226" spans="45:51">
      <c r="AS2226"/>
      <c r="AT2226"/>
      <c r="AV2226" s="28"/>
      <c r="AW2226" s="10"/>
      <c r="AX2226" s="125"/>
      <c r="AY2226" s="28"/>
    </row>
    <row r="2227" spans="45:51">
      <c r="AS2227"/>
      <c r="AT2227"/>
      <c r="AV2227" s="28"/>
      <c r="AW2227" s="10"/>
      <c r="AX2227" s="125"/>
      <c r="AY2227" s="28"/>
    </row>
    <row r="2228" spans="45:51">
      <c r="AS2228"/>
      <c r="AT2228"/>
      <c r="AV2228" s="28"/>
      <c r="AW2228" s="10"/>
      <c r="AX2228" s="125"/>
      <c r="AY2228" s="28"/>
    </row>
    <row r="2229" spans="45:51">
      <c r="AS2229"/>
      <c r="AT2229"/>
      <c r="AV2229" s="28"/>
      <c r="AW2229" s="10"/>
      <c r="AX2229" s="125"/>
      <c r="AY2229" s="28"/>
    </row>
    <row r="2230" spans="45:51">
      <c r="AS2230"/>
      <c r="AT2230"/>
      <c r="AV2230" s="28"/>
      <c r="AW2230" s="10"/>
      <c r="AX2230" s="125"/>
      <c r="AY2230" s="28"/>
    </row>
    <row r="2231" spans="45:51">
      <c r="AS2231"/>
      <c r="AT2231"/>
      <c r="AV2231" s="28"/>
      <c r="AW2231" s="10"/>
      <c r="AX2231" s="125"/>
      <c r="AY2231" s="28"/>
    </row>
    <row r="2232" spans="45:51">
      <c r="AS2232"/>
      <c r="AT2232"/>
      <c r="AV2232" s="28"/>
      <c r="AW2232" s="10"/>
      <c r="AX2232" s="125"/>
      <c r="AY2232" s="28"/>
    </row>
    <row r="2233" spans="45:51">
      <c r="AS2233"/>
      <c r="AT2233"/>
      <c r="AV2233" s="28"/>
      <c r="AW2233" s="10"/>
      <c r="AX2233" s="125"/>
      <c r="AY2233" s="28"/>
    </row>
    <row r="2234" spans="45:51">
      <c r="AS2234"/>
      <c r="AT2234"/>
      <c r="AV2234" s="28"/>
      <c r="AW2234" s="10"/>
      <c r="AX2234" s="125"/>
      <c r="AY2234" s="28"/>
    </row>
    <row r="2235" spans="45:51">
      <c r="AS2235"/>
      <c r="AT2235"/>
      <c r="AV2235" s="28"/>
      <c r="AW2235" s="10"/>
      <c r="AX2235" s="125"/>
      <c r="AY2235" s="28"/>
    </row>
    <row r="2236" spans="45:51">
      <c r="AS2236"/>
      <c r="AT2236"/>
      <c r="AV2236" s="28"/>
      <c r="AW2236" s="10"/>
      <c r="AX2236" s="125"/>
      <c r="AY2236" s="28"/>
    </row>
    <row r="2237" spans="45:51">
      <c r="AS2237"/>
      <c r="AT2237"/>
      <c r="AV2237" s="28"/>
      <c r="AW2237" s="10"/>
      <c r="AX2237" s="125"/>
      <c r="AY2237" s="28"/>
    </row>
    <row r="2238" spans="45:51">
      <c r="AS2238"/>
      <c r="AT2238"/>
      <c r="AV2238" s="28"/>
      <c r="AW2238" s="10"/>
      <c r="AX2238" s="125"/>
      <c r="AY2238" s="28"/>
    </row>
    <row r="2239" spans="45:51">
      <c r="AS2239"/>
      <c r="AT2239"/>
      <c r="AV2239" s="28"/>
      <c r="AW2239" s="10"/>
      <c r="AX2239" s="125"/>
      <c r="AY2239" s="28"/>
    </row>
    <row r="2240" spans="45:51">
      <c r="AS2240"/>
      <c r="AT2240"/>
      <c r="AV2240" s="28"/>
      <c r="AW2240" s="10"/>
      <c r="AX2240" s="125"/>
      <c r="AY2240" s="28"/>
    </row>
    <row r="2241" spans="45:51">
      <c r="AS2241"/>
      <c r="AT2241"/>
      <c r="AV2241" s="28"/>
      <c r="AW2241" s="10"/>
      <c r="AX2241" s="125"/>
      <c r="AY2241" s="28"/>
    </row>
    <row r="2242" spans="45:51">
      <c r="AS2242"/>
      <c r="AT2242"/>
      <c r="AV2242" s="28"/>
      <c r="AW2242" s="10"/>
      <c r="AX2242" s="125"/>
      <c r="AY2242" s="28"/>
    </row>
    <row r="2243" spans="45:51">
      <c r="AS2243"/>
      <c r="AT2243"/>
      <c r="AV2243" s="28"/>
      <c r="AW2243" s="10"/>
      <c r="AX2243" s="125"/>
      <c r="AY2243" s="28"/>
    </row>
    <row r="2244" spans="45:51">
      <c r="AS2244"/>
      <c r="AT2244"/>
      <c r="AV2244" s="28"/>
      <c r="AW2244" s="10"/>
      <c r="AX2244" s="125"/>
      <c r="AY2244" s="28"/>
    </row>
    <row r="2245" spans="45:51">
      <c r="AS2245"/>
      <c r="AT2245"/>
      <c r="AV2245" s="28"/>
      <c r="AW2245" s="10"/>
      <c r="AX2245" s="125"/>
      <c r="AY2245" s="28"/>
    </row>
    <row r="2246" spans="45:51">
      <c r="AS2246"/>
      <c r="AT2246"/>
      <c r="AV2246" s="28"/>
      <c r="AW2246" s="10"/>
      <c r="AX2246" s="125"/>
      <c r="AY2246" s="28"/>
    </row>
    <row r="2247" spans="45:51">
      <c r="AS2247"/>
      <c r="AT2247"/>
      <c r="AV2247" s="28"/>
      <c r="AW2247" s="10"/>
      <c r="AX2247" s="125"/>
      <c r="AY2247" s="28"/>
    </row>
    <row r="2248" spans="45:51">
      <c r="AS2248"/>
      <c r="AT2248"/>
      <c r="AV2248" s="28"/>
      <c r="AW2248" s="10"/>
      <c r="AX2248" s="125"/>
      <c r="AY2248" s="28"/>
    </row>
    <row r="2249" spans="45:51">
      <c r="AS2249"/>
      <c r="AT2249"/>
      <c r="AV2249" s="28"/>
      <c r="AW2249" s="10"/>
      <c r="AX2249" s="125"/>
      <c r="AY2249" s="28"/>
    </row>
    <row r="2250" spans="45:51">
      <c r="AS2250"/>
      <c r="AT2250"/>
      <c r="AV2250" s="28"/>
      <c r="AW2250" s="10"/>
      <c r="AX2250" s="125"/>
      <c r="AY2250" s="28"/>
    </row>
    <row r="2251" spans="45:51">
      <c r="AS2251"/>
      <c r="AT2251"/>
      <c r="AV2251" s="28"/>
      <c r="AW2251" s="10"/>
      <c r="AX2251" s="125"/>
      <c r="AY2251" s="28"/>
    </row>
    <row r="2252" spans="45:51">
      <c r="AS2252"/>
      <c r="AT2252"/>
      <c r="AV2252" s="28"/>
      <c r="AW2252" s="10"/>
      <c r="AX2252" s="125"/>
      <c r="AY2252" s="28"/>
    </row>
    <row r="2253" spans="45:51">
      <c r="AS2253"/>
      <c r="AT2253"/>
      <c r="AV2253" s="28"/>
      <c r="AW2253" s="10"/>
      <c r="AX2253" s="125"/>
      <c r="AY2253" s="28"/>
    </row>
    <row r="2254" spans="45:51">
      <c r="AS2254"/>
      <c r="AT2254"/>
      <c r="AV2254" s="28"/>
      <c r="AW2254" s="10"/>
      <c r="AX2254" s="125"/>
      <c r="AY2254" s="28"/>
    </row>
    <row r="2255" spans="45:51">
      <c r="AS2255"/>
      <c r="AT2255"/>
      <c r="AV2255" s="28"/>
      <c r="AW2255" s="10"/>
      <c r="AX2255" s="125"/>
      <c r="AY2255" s="28"/>
    </row>
    <row r="2256" spans="45:51">
      <c r="AS2256"/>
      <c r="AT2256"/>
      <c r="AV2256" s="28"/>
      <c r="AW2256" s="10"/>
      <c r="AX2256" s="125"/>
      <c r="AY2256" s="28"/>
    </row>
    <row r="2257" spans="45:51">
      <c r="AS2257"/>
      <c r="AT2257"/>
      <c r="AV2257" s="28"/>
      <c r="AW2257" s="10"/>
      <c r="AX2257" s="125"/>
      <c r="AY2257" s="28"/>
    </row>
    <row r="2258" spans="45:51">
      <c r="AS2258"/>
      <c r="AT2258"/>
      <c r="AV2258" s="28"/>
      <c r="AW2258" s="10"/>
      <c r="AX2258" s="125"/>
      <c r="AY2258" s="28"/>
    </row>
    <row r="2259" spans="45:51">
      <c r="AS2259"/>
      <c r="AT2259"/>
      <c r="AV2259" s="28"/>
      <c r="AW2259" s="10"/>
      <c r="AX2259" s="125"/>
      <c r="AY2259" s="28"/>
    </row>
    <row r="2260" spans="45:51">
      <c r="AS2260"/>
      <c r="AT2260"/>
      <c r="AV2260" s="28"/>
      <c r="AW2260" s="10"/>
      <c r="AX2260" s="125"/>
      <c r="AY2260" s="28"/>
    </row>
    <row r="2261" spans="45:51">
      <c r="AS2261"/>
      <c r="AT2261"/>
      <c r="AV2261" s="28"/>
      <c r="AW2261" s="10"/>
      <c r="AX2261" s="125"/>
      <c r="AY2261" s="28"/>
    </row>
    <row r="2262" spans="45:51">
      <c r="AS2262"/>
      <c r="AT2262"/>
      <c r="AV2262" s="28"/>
      <c r="AW2262" s="10"/>
      <c r="AX2262" s="125"/>
      <c r="AY2262" s="28"/>
    </row>
    <row r="2263" spans="45:51">
      <c r="AS2263"/>
      <c r="AT2263"/>
      <c r="AV2263" s="28"/>
      <c r="AW2263" s="10"/>
      <c r="AX2263" s="125"/>
      <c r="AY2263" s="28"/>
    </row>
    <row r="2264" spans="45:51">
      <c r="AS2264"/>
      <c r="AT2264"/>
      <c r="AV2264" s="28"/>
      <c r="AW2264" s="10"/>
      <c r="AX2264" s="125"/>
      <c r="AY2264" s="28"/>
    </row>
    <row r="2265" spans="45:51">
      <c r="AS2265"/>
      <c r="AT2265"/>
      <c r="AV2265" s="28"/>
      <c r="AW2265" s="10"/>
      <c r="AX2265" s="125"/>
      <c r="AY2265" s="28"/>
    </row>
    <row r="2266" spans="45:51">
      <c r="AS2266"/>
      <c r="AT2266"/>
      <c r="AV2266" s="28"/>
      <c r="AW2266" s="10"/>
      <c r="AX2266" s="125"/>
      <c r="AY2266" s="28"/>
    </row>
    <row r="2267" spans="45:51">
      <c r="AS2267"/>
      <c r="AT2267"/>
      <c r="AV2267" s="28"/>
      <c r="AW2267" s="10"/>
      <c r="AX2267" s="125"/>
      <c r="AY2267" s="28"/>
    </row>
    <row r="2268" spans="45:51">
      <c r="AS2268"/>
      <c r="AT2268"/>
      <c r="AV2268" s="28"/>
      <c r="AW2268" s="10"/>
      <c r="AX2268" s="125"/>
      <c r="AY2268" s="28"/>
    </row>
    <row r="2269" spans="45:51">
      <c r="AS2269"/>
      <c r="AT2269"/>
      <c r="AV2269" s="28"/>
      <c r="AW2269" s="10"/>
      <c r="AX2269" s="125"/>
      <c r="AY2269" s="28"/>
    </row>
    <row r="2270" spans="45:51">
      <c r="AS2270"/>
      <c r="AT2270"/>
      <c r="AV2270" s="28"/>
      <c r="AW2270" s="10"/>
      <c r="AX2270" s="125"/>
      <c r="AY2270" s="28"/>
    </row>
    <row r="2271" spans="45:51">
      <c r="AS2271"/>
      <c r="AT2271"/>
      <c r="AV2271" s="28"/>
      <c r="AW2271" s="10"/>
      <c r="AX2271" s="125"/>
      <c r="AY2271" s="28"/>
    </row>
    <row r="2272" spans="45:51">
      <c r="AS2272"/>
      <c r="AT2272"/>
      <c r="AV2272" s="28"/>
      <c r="AW2272" s="10"/>
      <c r="AX2272" s="125"/>
      <c r="AY2272" s="28"/>
    </row>
    <row r="2273" spans="45:51">
      <c r="AS2273"/>
      <c r="AT2273"/>
      <c r="AV2273" s="28"/>
      <c r="AW2273" s="10"/>
      <c r="AX2273" s="125"/>
      <c r="AY2273" s="28"/>
    </row>
    <row r="2274" spans="45:51">
      <c r="AS2274"/>
      <c r="AT2274"/>
      <c r="AV2274" s="28"/>
      <c r="AW2274" s="10"/>
      <c r="AX2274" s="125"/>
      <c r="AY2274" s="28"/>
    </row>
    <row r="2275" spans="45:51">
      <c r="AS2275"/>
      <c r="AT2275"/>
      <c r="AV2275" s="28"/>
      <c r="AW2275" s="10"/>
      <c r="AX2275" s="125"/>
      <c r="AY2275" s="28"/>
    </row>
    <row r="2276" spans="45:51">
      <c r="AS2276"/>
      <c r="AT2276"/>
      <c r="AV2276" s="28"/>
      <c r="AW2276" s="10"/>
      <c r="AX2276" s="125"/>
      <c r="AY2276" s="28"/>
    </row>
    <row r="2277" spans="45:51">
      <c r="AS2277"/>
      <c r="AT2277"/>
      <c r="AV2277" s="28"/>
      <c r="AW2277" s="10"/>
      <c r="AX2277" s="125"/>
      <c r="AY2277" s="28"/>
    </row>
    <row r="2278" spans="45:51">
      <c r="AS2278"/>
      <c r="AT2278"/>
      <c r="AV2278" s="28"/>
      <c r="AW2278" s="10"/>
      <c r="AX2278" s="125"/>
      <c r="AY2278" s="28"/>
    </row>
    <row r="2279" spans="45:51">
      <c r="AS2279"/>
      <c r="AT2279"/>
      <c r="AV2279" s="28"/>
      <c r="AW2279" s="10"/>
      <c r="AX2279" s="125"/>
      <c r="AY2279" s="28"/>
    </row>
    <row r="2280" spans="45:51">
      <c r="AS2280"/>
      <c r="AT2280"/>
      <c r="AV2280" s="28"/>
      <c r="AW2280" s="10"/>
      <c r="AX2280" s="125"/>
      <c r="AY2280" s="28"/>
    </row>
    <row r="2281" spans="45:51">
      <c r="AS2281"/>
      <c r="AT2281"/>
      <c r="AV2281" s="28"/>
      <c r="AW2281" s="10"/>
      <c r="AX2281" s="125"/>
      <c r="AY2281" s="28"/>
    </row>
    <row r="2282" spans="45:51">
      <c r="AS2282"/>
      <c r="AT2282"/>
      <c r="AV2282" s="28"/>
      <c r="AW2282" s="10"/>
      <c r="AX2282" s="125"/>
      <c r="AY2282" s="28"/>
    </row>
    <row r="2283" spans="45:51">
      <c r="AS2283"/>
      <c r="AT2283"/>
      <c r="AV2283" s="28"/>
      <c r="AW2283" s="10"/>
      <c r="AX2283" s="125"/>
      <c r="AY2283" s="28"/>
    </row>
    <row r="2284" spans="45:51">
      <c r="AS2284"/>
      <c r="AT2284"/>
      <c r="AV2284" s="28"/>
      <c r="AW2284" s="10"/>
      <c r="AX2284" s="125"/>
      <c r="AY2284" s="28"/>
    </row>
    <row r="2285" spans="45:51">
      <c r="AS2285"/>
      <c r="AT2285"/>
      <c r="AV2285" s="28"/>
      <c r="AW2285" s="10"/>
      <c r="AX2285" s="125"/>
      <c r="AY2285" s="28"/>
    </row>
    <row r="2286" spans="45:51">
      <c r="AS2286"/>
      <c r="AT2286"/>
      <c r="AV2286" s="28"/>
      <c r="AW2286" s="10"/>
      <c r="AX2286" s="125"/>
      <c r="AY2286" s="28"/>
    </row>
    <row r="2287" spans="45:51">
      <c r="AS2287"/>
      <c r="AT2287"/>
      <c r="AV2287" s="28"/>
      <c r="AW2287" s="10"/>
      <c r="AX2287" s="125"/>
      <c r="AY2287" s="28"/>
    </row>
    <row r="2288" spans="45:51">
      <c r="AS2288"/>
      <c r="AT2288"/>
      <c r="AV2288" s="28"/>
      <c r="AW2288" s="10"/>
      <c r="AX2288" s="125"/>
      <c r="AY2288" s="28"/>
    </row>
    <row r="2289" spans="45:51">
      <c r="AS2289"/>
      <c r="AT2289"/>
      <c r="AV2289" s="28"/>
      <c r="AW2289" s="10"/>
      <c r="AX2289" s="125"/>
      <c r="AY2289" s="28"/>
    </row>
    <row r="2290" spans="45:51">
      <c r="AS2290"/>
      <c r="AT2290"/>
      <c r="AV2290" s="28"/>
      <c r="AW2290" s="10"/>
      <c r="AX2290" s="125"/>
      <c r="AY2290" s="28"/>
    </row>
    <row r="2291" spans="45:51">
      <c r="AS2291"/>
      <c r="AT2291"/>
      <c r="AV2291" s="28"/>
      <c r="AW2291" s="10"/>
      <c r="AX2291" s="125"/>
      <c r="AY2291" s="28"/>
    </row>
    <row r="2292" spans="45:51">
      <c r="AS2292"/>
      <c r="AT2292"/>
      <c r="AV2292" s="28"/>
      <c r="AW2292" s="10"/>
      <c r="AX2292" s="125"/>
      <c r="AY2292" s="28"/>
    </row>
    <row r="2293" spans="45:51">
      <c r="AS2293"/>
      <c r="AT2293"/>
      <c r="AV2293" s="28"/>
      <c r="AW2293" s="10"/>
      <c r="AX2293" s="125"/>
      <c r="AY2293" s="28"/>
    </row>
    <row r="2294" spans="45:51">
      <c r="AS2294"/>
      <c r="AT2294"/>
      <c r="AV2294" s="28"/>
      <c r="AW2294" s="10"/>
      <c r="AX2294" s="125"/>
      <c r="AY2294" s="28"/>
    </row>
    <row r="2295" spans="45:51">
      <c r="AS2295"/>
      <c r="AT2295"/>
      <c r="AV2295" s="28"/>
      <c r="AW2295" s="10"/>
      <c r="AX2295" s="125"/>
      <c r="AY2295" s="28"/>
    </row>
    <row r="2296" spans="45:51">
      <c r="AS2296"/>
      <c r="AT2296"/>
      <c r="AV2296" s="28"/>
      <c r="AW2296" s="10"/>
      <c r="AX2296" s="125"/>
      <c r="AY2296" s="28"/>
    </row>
    <row r="2297" spans="45:51">
      <c r="AS2297"/>
      <c r="AT2297"/>
      <c r="AV2297" s="28"/>
      <c r="AW2297" s="10"/>
      <c r="AX2297" s="125"/>
      <c r="AY2297" s="28"/>
    </row>
    <row r="2298" spans="45:51">
      <c r="AS2298"/>
      <c r="AT2298"/>
      <c r="AV2298" s="28"/>
      <c r="AW2298" s="10"/>
      <c r="AX2298" s="125"/>
      <c r="AY2298" s="28"/>
    </row>
    <row r="2299" spans="45:51">
      <c r="AS2299"/>
      <c r="AT2299"/>
      <c r="AV2299" s="28"/>
      <c r="AW2299" s="10"/>
      <c r="AX2299" s="125"/>
      <c r="AY2299" s="28"/>
    </row>
    <row r="2300" spans="45:51">
      <c r="AS2300"/>
      <c r="AT2300"/>
      <c r="AV2300" s="28"/>
      <c r="AW2300" s="10"/>
      <c r="AX2300" s="125"/>
      <c r="AY2300" s="28"/>
    </row>
    <row r="2301" spans="45:51">
      <c r="AS2301"/>
      <c r="AT2301"/>
      <c r="AV2301" s="28"/>
      <c r="AW2301" s="10"/>
      <c r="AX2301" s="125"/>
      <c r="AY2301" s="28"/>
    </row>
    <row r="2302" spans="45:51">
      <c r="AS2302"/>
      <c r="AT2302"/>
      <c r="AV2302" s="28"/>
      <c r="AW2302" s="10"/>
      <c r="AX2302" s="125"/>
      <c r="AY2302" s="28"/>
    </row>
    <row r="2303" spans="45:51">
      <c r="AS2303"/>
      <c r="AT2303"/>
      <c r="AV2303" s="28"/>
      <c r="AW2303" s="10"/>
      <c r="AX2303" s="125"/>
      <c r="AY2303" s="28"/>
    </row>
    <row r="2304" spans="45:51">
      <c r="AS2304"/>
      <c r="AT2304"/>
      <c r="AV2304" s="28"/>
      <c r="AW2304" s="10"/>
      <c r="AX2304" s="125"/>
      <c r="AY2304" s="28"/>
    </row>
    <row r="2305" spans="45:51">
      <c r="AS2305"/>
      <c r="AT2305"/>
      <c r="AV2305" s="28"/>
      <c r="AW2305" s="10"/>
      <c r="AX2305" s="125"/>
      <c r="AY2305" s="28"/>
    </row>
    <row r="2306" spans="45:51">
      <c r="AS2306"/>
      <c r="AT2306"/>
      <c r="AV2306" s="28"/>
      <c r="AW2306" s="10"/>
      <c r="AX2306" s="125"/>
      <c r="AY2306" s="28"/>
    </row>
    <row r="2307" spans="45:51">
      <c r="AS2307"/>
      <c r="AT2307"/>
      <c r="AV2307" s="28"/>
      <c r="AW2307" s="10"/>
      <c r="AX2307" s="125"/>
      <c r="AY2307" s="28"/>
    </row>
    <row r="2308" spans="45:51">
      <c r="AS2308"/>
      <c r="AT2308"/>
      <c r="AV2308" s="28"/>
      <c r="AW2308" s="10"/>
      <c r="AX2308" s="125"/>
      <c r="AY2308" s="28"/>
    </row>
    <row r="2309" spans="45:51">
      <c r="AS2309"/>
      <c r="AT2309"/>
      <c r="AV2309" s="28"/>
      <c r="AW2309" s="10"/>
      <c r="AX2309" s="125"/>
      <c r="AY2309" s="28"/>
    </row>
    <row r="2310" spans="45:51">
      <c r="AS2310"/>
      <c r="AT2310"/>
      <c r="AV2310" s="28"/>
      <c r="AW2310" s="10"/>
      <c r="AX2310" s="125"/>
      <c r="AY2310" s="28"/>
    </row>
    <row r="2311" spans="45:51">
      <c r="AS2311"/>
      <c r="AT2311"/>
      <c r="AV2311" s="28"/>
      <c r="AW2311" s="10"/>
      <c r="AX2311" s="125"/>
      <c r="AY2311" s="28"/>
    </row>
    <row r="2312" spans="45:51">
      <c r="AS2312"/>
      <c r="AT2312"/>
      <c r="AV2312" s="28"/>
      <c r="AW2312" s="10"/>
      <c r="AX2312" s="125"/>
      <c r="AY2312" s="28"/>
    </row>
    <row r="2313" spans="45:51">
      <c r="AS2313"/>
      <c r="AT2313"/>
      <c r="AV2313" s="28"/>
      <c r="AW2313" s="10"/>
      <c r="AX2313" s="125"/>
      <c r="AY2313" s="28"/>
    </row>
    <row r="2314" spans="45:51">
      <c r="AS2314"/>
      <c r="AT2314"/>
      <c r="AV2314" s="28"/>
      <c r="AW2314" s="10"/>
      <c r="AX2314" s="125"/>
      <c r="AY2314" s="28"/>
    </row>
    <row r="2315" spans="45:51">
      <c r="AS2315"/>
      <c r="AT2315"/>
      <c r="AV2315" s="28"/>
      <c r="AW2315" s="10"/>
      <c r="AX2315" s="125"/>
      <c r="AY2315" s="28"/>
    </row>
    <row r="2316" spans="45:51">
      <c r="AS2316"/>
      <c r="AT2316"/>
      <c r="AV2316" s="28"/>
      <c r="AW2316" s="10"/>
      <c r="AX2316" s="125"/>
      <c r="AY2316" s="28"/>
    </row>
    <row r="2317" spans="45:51">
      <c r="AS2317"/>
      <c r="AT2317"/>
      <c r="AV2317" s="28"/>
      <c r="AW2317" s="10"/>
      <c r="AX2317" s="125"/>
      <c r="AY2317" s="28"/>
    </row>
    <row r="2318" spans="45:51">
      <c r="AS2318"/>
      <c r="AT2318"/>
      <c r="AV2318" s="28"/>
      <c r="AW2318" s="10"/>
      <c r="AX2318" s="125"/>
      <c r="AY2318" s="28"/>
    </row>
    <row r="2319" spans="45:51">
      <c r="AS2319"/>
      <c r="AT2319"/>
      <c r="AV2319" s="28"/>
      <c r="AW2319" s="10"/>
      <c r="AX2319" s="125"/>
      <c r="AY2319" s="28"/>
    </row>
    <row r="2320" spans="45:51">
      <c r="AS2320"/>
      <c r="AT2320"/>
      <c r="AV2320" s="28"/>
      <c r="AW2320" s="10"/>
      <c r="AX2320" s="125"/>
      <c r="AY2320" s="28"/>
    </row>
    <row r="2321" spans="45:51">
      <c r="AS2321"/>
      <c r="AT2321"/>
      <c r="AV2321" s="28"/>
      <c r="AW2321" s="10"/>
      <c r="AX2321" s="125"/>
      <c r="AY2321" s="28"/>
    </row>
    <row r="2322" spans="45:51">
      <c r="AS2322"/>
      <c r="AT2322"/>
      <c r="AV2322" s="28"/>
      <c r="AW2322" s="10"/>
      <c r="AX2322" s="125"/>
      <c r="AY2322" s="28"/>
    </row>
    <row r="2323" spans="45:51">
      <c r="AS2323"/>
      <c r="AT2323"/>
      <c r="AV2323" s="28"/>
      <c r="AW2323" s="10"/>
      <c r="AX2323" s="125"/>
      <c r="AY2323" s="28"/>
    </row>
    <row r="2324" spans="45:51">
      <c r="AS2324"/>
      <c r="AT2324"/>
      <c r="AV2324" s="28"/>
      <c r="AW2324" s="10"/>
      <c r="AX2324" s="125"/>
      <c r="AY2324" s="28"/>
    </row>
    <row r="2325" spans="45:51">
      <c r="AS2325"/>
      <c r="AT2325"/>
      <c r="AV2325" s="28"/>
      <c r="AW2325" s="10"/>
      <c r="AX2325" s="125"/>
      <c r="AY2325" s="28"/>
    </row>
    <row r="2326" spans="45:51">
      <c r="AS2326"/>
      <c r="AT2326"/>
      <c r="AV2326" s="28"/>
      <c r="AW2326" s="10"/>
      <c r="AX2326" s="125"/>
      <c r="AY2326" s="28"/>
    </row>
    <row r="2327" spans="45:51">
      <c r="AS2327"/>
      <c r="AT2327"/>
      <c r="AV2327" s="28"/>
      <c r="AW2327" s="10"/>
      <c r="AX2327" s="125"/>
      <c r="AY2327" s="28"/>
    </row>
    <row r="2328" spans="45:51">
      <c r="AS2328"/>
      <c r="AT2328"/>
      <c r="AV2328" s="28"/>
      <c r="AW2328" s="10"/>
      <c r="AX2328" s="125"/>
      <c r="AY2328" s="28"/>
    </row>
    <row r="2329" spans="45:51">
      <c r="AS2329"/>
      <c r="AT2329"/>
      <c r="AV2329" s="28"/>
      <c r="AW2329" s="10"/>
      <c r="AX2329" s="125"/>
      <c r="AY2329" s="28"/>
    </row>
    <row r="2330" spans="45:51">
      <c r="AS2330"/>
      <c r="AT2330"/>
      <c r="AV2330" s="28"/>
      <c r="AW2330" s="10"/>
      <c r="AX2330" s="125"/>
      <c r="AY2330" s="28"/>
    </row>
    <row r="2331" spans="45:51">
      <c r="AS2331"/>
      <c r="AT2331"/>
      <c r="AV2331" s="28"/>
      <c r="AW2331" s="10"/>
      <c r="AX2331" s="125"/>
      <c r="AY2331" s="28"/>
    </row>
    <row r="2332" spans="45:51">
      <c r="AS2332"/>
      <c r="AT2332"/>
      <c r="AV2332" s="28"/>
      <c r="AW2332" s="10"/>
      <c r="AX2332" s="125"/>
      <c r="AY2332" s="28"/>
    </row>
    <row r="2333" spans="45:51">
      <c r="AS2333"/>
      <c r="AT2333"/>
      <c r="AV2333" s="28"/>
      <c r="AW2333" s="10"/>
      <c r="AX2333" s="125"/>
      <c r="AY2333" s="28"/>
    </row>
    <row r="2334" spans="45:51">
      <c r="AS2334"/>
      <c r="AT2334"/>
      <c r="AV2334" s="28"/>
      <c r="AW2334" s="10"/>
      <c r="AX2334" s="125"/>
      <c r="AY2334" s="28"/>
    </row>
    <row r="2335" spans="45:51">
      <c r="AS2335"/>
      <c r="AT2335"/>
      <c r="AV2335" s="28"/>
      <c r="AW2335" s="10"/>
      <c r="AX2335" s="125"/>
      <c r="AY2335" s="28"/>
    </row>
    <row r="2336" spans="45:51">
      <c r="AS2336"/>
      <c r="AT2336"/>
      <c r="AV2336" s="28"/>
      <c r="AW2336" s="10"/>
      <c r="AX2336" s="125"/>
      <c r="AY2336" s="28"/>
    </row>
    <row r="2337" spans="45:51">
      <c r="AS2337"/>
      <c r="AT2337"/>
      <c r="AV2337" s="28"/>
      <c r="AW2337" s="10"/>
      <c r="AX2337" s="125"/>
      <c r="AY2337" s="28"/>
    </row>
    <row r="2338" spans="45:51">
      <c r="AS2338"/>
      <c r="AT2338"/>
      <c r="AV2338" s="28"/>
      <c r="AW2338" s="10"/>
      <c r="AX2338" s="125"/>
      <c r="AY2338" s="28"/>
    </row>
    <row r="2339" spans="45:51">
      <c r="AS2339"/>
      <c r="AT2339"/>
      <c r="AV2339" s="28"/>
      <c r="AW2339" s="10"/>
      <c r="AX2339" s="125"/>
      <c r="AY2339" s="28"/>
    </row>
    <row r="2340" spans="45:51">
      <c r="AS2340"/>
      <c r="AT2340"/>
      <c r="AV2340" s="28"/>
      <c r="AW2340" s="10"/>
      <c r="AX2340" s="125"/>
      <c r="AY2340" s="28"/>
    </row>
    <row r="2341" spans="45:51">
      <c r="AS2341"/>
      <c r="AT2341"/>
      <c r="AV2341" s="28"/>
      <c r="AW2341" s="10"/>
      <c r="AX2341" s="125"/>
      <c r="AY2341" s="28"/>
    </row>
    <row r="2342" spans="45:51">
      <c r="AS2342"/>
      <c r="AT2342"/>
      <c r="AV2342" s="28"/>
      <c r="AW2342" s="10"/>
      <c r="AX2342" s="125"/>
      <c r="AY2342" s="28"/>
    </row>
    <row r="2343" spans="45:51">
      <c r="AS2343"/>
      <c r="AT2343"/>
      <c r="AV2343" s="28"/>
      <c r="AW2343" s="10"/>
      <c r="AX2343" s="125"/>
      <c r="AY2343" s="28"/>
    </row>
    <row r="2344" spans="45:51">
      <c r="AS2344"/>
      <c r="AT2344"/>
      <c r="AV2344" s="28"/>
      <c r="AW2344" s="10"/>
      <c r="AX2344" s="125"/>
      <c r="AY2344" s="28"/>
    </row>
    <row r="2345" spans="45:51">
      <c r="AS2345"/>
      <c r="AT2345"/>
      <c r="AV2345" s="28"/>
      <c r="AW2345" s="10"/>
      <c r="AX2345" s="125"/>
      <c r="AY2345" s="28"/>
    </row>
    <row r="2346" spans="45:51">
      <c r="AS2346"/>
      <c r="AT2346"/>
      <c r="AV2346" s="28"/>
      <c r="AW2346" s="10"/>
      <c r="AX2346" s="125"/>
      <c r="AY2346" s="28"/>
    </row>
    <row r="2347" spans="45:51">
      <c r="AS2347"/>
      <c r="AT2347"/>
      <c r="AV2347" s="28"/>
      <c r="AW2347" s="10"/>
      <c r="AX2347" s="125"/>
      <c r="AY2347" s="28"/>
    </row>
    <row r="2348" spans="45:51">
      <c r="AS2348"/>
      <c r="AT2348"/>
      <c r="AV2348" s="28"/>
      <c r="AW2348" s="10"/>
      <c r="AX2348" s="125"/>
      <c r="AY2348" s="28"/>
    </row>
    <row r="2349" spans="45:51">
      <c r="AS2349"/>
      <c r="AT2349"/>
      <c r="AV2349" s="28"/>
      <c r="AW2349" s="10"/>
      <c r="AX2349" s="125"/>
      <c r="AY2349" s="28"/>
    </row>
    <row r="2350" spans="45:51">
      <c r="AS2350"/>
      <c r="AT2350"/>
      <c r="AV2350" s="28"/>
      <c r="AW2350" s="10"/>
      <c r="AX2350" s="125"/>
      <c r="AY2350" s="28"/>
    </row>
    <row r="2351" spans="45:51">
      <c r="AS2351"/>
      <c r="AT2351"/>
      <c r="AV2351" s="28"/>
      <c r="AW2351" s="10"/>
      <c r="AX2351" s="125"/>
      <c r="AY2351" s="28"/>
    </row>
    <row r="2352" spans="45:51">
      <c r="AS2352"/>
      <c r="AT2352"/>
      <c r="AV2352" s="28"/>
      <c r="AW2352" s="10"/>
      <c r="AX2352" s="125"/>
      <c r="AY2352" s="28"/>
    </row>
    <row r="2353" spans="45:51">
      <c r="AS2353"/>
      <c r="AT2353"/>
      <c r="AV2353" s="28"/>
      <c r="AW2353" s="10"/>
      <c r="AX2353" s="125"/>
      <c r="AY2353" s="28"/>
    </row>
    <row r="2354" spans="45:51">
      <c r="AS2354"/>
      <c r="AT2354"/>
      <c r="AV2354" s="28"/>
      <c r="AW2354" s="10"/>
      <c r="AX2354" s="125"/>
      <c r="AY2354" s="28"/>
    </row>
    <row r="2355" spans="45:51">
      <c r="AS2355"/>
      <c r="AT2355"/>
      <c r="AV2355" s="28"/>
      <c r="AW2355" s="10"/>
      <c r="AX2355" s="125"/>
      <c r="AY2355" s="28"/>
    </row>
    <row r="2356" spans="45:51">
      <c r="AS2356"/>
      <c r="AT2356"/>
      <c r="AV2356" s="28"/>
      <c r="AW2356" s="10"/>
      <c r="AX2356" s="125"/>
      <c r="AY2356" s="28"/>
    </row>
    <row r="2357" spans="45:51">
      <c r="AS2357"/>
      <c r="AT2357"/>
      <c r="AV2357" s="28"/>
      <c r="AW2357" s="10"/>
      <c r="AX2357" s="125"/>
      <c r="AY2357" s="28"/>
    </row>
    <row r="2358" spans="45:51">
      <c r="AS2358"/>
      <c r="AT2358"/>
      <c r="AV2358" s="28"/>
      <c r="AW2358" s="10"/>
      <c r="AX2358" s="125"/>
      <c r="AY2358" s="28"/>
    </row>
    <row r="2359" spans="45:51">
      <c r="AS2359"/>
      <c r="AT2359"/>
      <c r="AV2359" s="28"/>
      <c r="AW2359" s="10"/>
      <c r="AX2359" s="125"/>
      <c r="AY2359" s="28"/>
    </row>
    <row r="2360" spans="45:51">
      <c r="AS2360"/>
      <c r="AT2360"/>
      <c r="AV2360" s="28"/>
      <c r="AW2360" s="10"/>
      <c r="AX2360" s="125"/>
      <c r="AY2360" s="28"/>
    </row>
    <row r="2361" spans="45:51">
      <c r="AS2361"/>
      <c r="AT2361"/>
      <c r="AV2361" s="28"/>
      <c r="AW2361" s="10"/>
      <c r="AX2361" s="125"/>
      <c r="AY2361" s="28"/>
    </row>
    <row r="2362" spans="45:51">
      <c r="AS2362"/>
      <c r="AT2362"/>
      <c r="AV2362" s="28"/>
      <c r="AW2362" s="10"/>
      <c r="AX2362" s="125"/>
      <c r="AY2362" s="28"/>
    </row>
    <row r="2363" spans="45:51">
      <c r="AS2363"/>
      <c r="AT2363"/>
      <c r="AV2363" s="28"/>
      <c r="AW2363" s="10"/>
      <c r="AX2363" s="125"/>
      <c r="AY2363" s="28"/>
    </row>
    <row r="2364" spans="45:51">
      <c r="AS2364"/>
      <c r="AT2364"/>
      <c r="AV2364" s="28"/>
      <c r="AW2364" s="10"/>
      <c r="AX2364" s="125"/>
      <c r="AY2364" s="28"/>
    </row>
    <row r="2365" spans="45:51">
      <c r="AS2365"/>
      <c r="AT2365"/>
      <c r="AV2365" s="28"/>
      <c r="AW2365" s="10"/>
      <c r="AX2365" s="125"/>
      <c r="AY2365" s="28"/>
    </row>
    <row r="2366" spans="45:51">
      <c r="AS2366"/>
      <c r="AT2366"/>
      <c r="AV2366" s="28"/>
      <c r="AW2366" s="10"/>
      <c r="AX2366" s="125"/>
      <c r="AY2366" s="28"/>
    </row>
    <row r="2367" spans="45:51">
      <c r="AS2367"/>
      <c r="AT2367"/>
      <c r="AV2367" s="28"/>
      <c r="AW2367" s="10"/>
      <c r="AX2367" s="125"/>
      <c r="AY2367" s="28"/>
    </row>
    <row r="2368" spans="45:51">
      <c r="AS2368"/>
      <c r="AT2368"/>
      <c r="AV2368" s="28"/>
      <c r="AW2368" s="10"/>
      <c r="AX2368" s="125"/>
      <c r="AY2368" s="28"/>
    </row>
    <row r="2369" spans="45:51">
      <c r="AS2369"/>
      <c r="AT2369"/>
      <c r="AV2369" s="28"/>
      <c r="AW2369" s="10"/>
      <c r="AX2369" s="125"/>
      <c r="AY2369" s="28"/>
    </row>
    <row r="2370" spans="45:51">
      <c r="AS2370"/>
      <c r="AT2370"/>
      <c r="AV2370" s="28"/>
      <c r="AW2370" s="10"/>
      <c r="AX2370" s="125"/>
      <c r="AY2370" s="28"/>
    </row>
    <row r="2371" spans="45:51">
      <c r="AS2371"/>
      <c r="AT2371"/>
      <c r="AV2371" s="28"/>
      <c r="AW2371" s="10"/>
      <c r="AX2371" s="125"/>
      <c r="AY2371" s="28"/>
    </row>
    <row r="2372" spans="45:51">
      <c r="AS2372"/>
      <c r="AT2372"/>
      <c r="AV2372" s="28"/>
      <c r="AW2372" s="10"/>
      <c r="AX2372" s="125"/>
      <c r="AY2372" s="28"/>
    </row>
    <row r="2373" spans="45:51">
      <c r="AS2373"/>
      <c r="AT2373"/>
      <c r="AV2373" s="28"/>
      <c r="AW2373" s="10"/>
      <c r="AX2373" s="125"/>
      <c r="AY2373" s="28"/>
    </row>
    <row r="2374" spans="45:51">
      <c r="AS2374"/>
      <c r="AT2374"/>
      <c r="AV2374" s="28"/>
      <c r="AW2374" s="10"/>
      <c r="AX2374" s="125"/>
      <c r="AY2374" s="28"/>
    </row>
    <row r="2375" spans="45:51">
      <c r="AS2375"/>
      <c r="AT2375"/>
      <c r="AV2375" s="28"/>
      <c r="AW2375" s="10"/>
      <c r="AX2375" s="125"/>
      <c r="AY2375" s="28"/>
    </row>
    <row r="2376" spans="45:51">
      <c r="AS2376"/>
      <c r="AT2376"/>
      <c r="AV2376" s="28"/>
      <c r="AW2376" s="10"/>
      <c r="AX2376" s="125"/>
      <c r="AY2376" s="28"/>
    </row>
    <row r="2377" spans="45:51">
      <c r="AS2377"/>
      <c r="AT2377"/>
      <c r="AV2377" s="28"/>
      <c r="AW2377" s="10"/>
      <c r="AX2377" s="125"/>
      <c r="AY2377" s="28"/>
    </row>
    <row r="2378" spans="45:51">
      <c r="AS2378"/>
      <c r="AT2378"/>
      <c r="AV2378" s="28"/>
      <c r="AW2378" s="10"/>
      <c r="AX2378" s="125"/>
      <c r="AY2378" s="28"/>
    </row>
    <row r="2379" spans="45:51">
      <c r="AS2379"/>
      <c r="AT2379"/>
      <c r="AV2379" s="28"/>
      <c r="AW2379" s="10"/>
      <c r="AX2379" s="125"/>
      <c r="AY2379" s="28"/>
    </row>
    <row r="2380" spans="45:51">
      <c r="AS2380"/>
      <c r="AT2380"/>
      <c r="AV2380" s="28"/>
      <c r="AW2380" s="10"/>
      <c r="AX2380" s="125"/>
      <c r="AY2380" s="28"/>
    </row>
    <row r="2381" spans="45:51">
      <c r="AS2381"/>
      <c r="AT2381"/>
      <c r="AV2381" s="28"/>
      <c r="AW2381" s="10"/>
      <c r="AX2381" s="125"/>
      <c r="AY2381" s="28"/>
    </row>
    <row r="2382" spans="45:51">
      <c r="AS2382"/>
      <c r="AT2382"/>
      <c r="AV2382" s="28"/>
      <c r="AW2382" s="10"/>
      <c r="AX2382" s="125"/>
      <c r="AY2382" s="28"/>
    </row>
    <row r="2383" spans="45:51">
      <c r="AS2383"/>
      <c r="AT2383"/>
      <c r="AV2383" s="28"/>
      <c r="AW2383" s="10"/>
      <c r="AX2383" s="125"/>
      <c r="AY2383" s="28"/>
    </row>
    <row r="2384" spans="45:51">
      <c r="AS2384"/>
      <c r="AT2384"/>
      <c r="AV2384" s="28"/>
      <c r="AW2384" s="10"/>
      <c r="AX2384" s="125"/>
      <c r="AY2384" s="28"/>
    </row>
    <row r="2385" spans="45:51">
      <c r="AS2385"/>
      <c r="AT2385"/>
      <c r="AV2385" s="28"/>
      <c r="AW2385" s="10"/>
      <c r="AX2385" s="125"/>
      <c r="AY2385" s="28"/>
    </row>
    <row r="2386" spans="45:51">
      <c r="AS2386"/>
      <c r="AT2386"/>
      <c r="AV2386" s="28"/>
      <c r="AW2386" s="10"/>
      <c r="AX2386" s="125"/>
      <c r="AY2386" s="28"/>
    </row>
    <row r="2387" spans="45:51">
      <c r="AS2387"/>
      <c r="AT2387"/>
      <c r="AV2387" s="28"/>
      <c r="AW2387" s="10"/>
      <c r="AX2387" s="125"/>
      <c r="AY2387" s="28"/>
    </row>
    <row r="2388" spans="45:51">
      <c r="AS2388"/>
      <c r="AT2388"/>
      <c r="AV2388" s="28"/>
      <c r="AW2388" s="10"/>
      <c r="AX2388" s="125"/>
      <c r="AY2388" s="28"/>
    </row>
    <row r="2389" spans="45:51">
      <c r="AS2389"/>
      <c r="AT2389"/>
      <c r="AV2389" s="28"/>
      <c r="AW2389" s="10"/>
      <c r="AX2389" s="125"/>
      <c r="AY2389" s="28"/>
    </row>
    <row r="2390" spans="45:51">
      <c r="AS2390"/>
      <c r="AT2390"/>
      <c r="AV2390" s="28"/>
      <c r="AW2390" s="10"/>
      <c r="AX2390" s="125"/>
      <c r="AY2390" s="28"/>
    </row>
    <row r="2391" spans="45:51">
      <c r="AS2391"/>
      <c r="AT2391"/>
      <c r="AV2391" s="28"/>
      <c r="AW2391" s="10"/>
      <c r="AX2391" s="125"/>
      <c r="AY2391" s="28"/>
    </row>
    <row r="2392" spans="45:51">
      <c r="AS2392"/>
      <c r="AT2392"/>
      <c r="AV2392" s="28"/>
      <c r="AW2392" s="10"/>
      <c r="AX2392" s="125"/>
      <c r="AY2392" s="28"/>
    </row>
    <row r="2393" spans="45:51">
      <c r="AS2393"/>
      <c r="AT2393"/>
      <c r="AV2393" s="28"/>
      <c r="AW2393" s="10"/>
      <c r="AX2393" s="125"/>
      <c r="AY2393" s="28"/>
    </row>
    <row r="2394" spans="45:51">
      <c r="AS2394"/>
      <c r="AT2394"/>
      <c r="AV2394" s="28"/>
      <c r="AW2394" s="10"/>
      <c r="AX2394" s="125"/>
      <c r="AY2394" s="28"/>
    </row>
    <row r="2395" spans="45:51">
      <c r="AS2395"/>
      <c r="AT2395"/>
      <c r="AV2395" s="28"/>
      <c r="AW2395" s="10"/>
      <c r="AX2395" s="125"/>
      <c r="AY2395" s="28"/>
    </row>
    <row r="2396" spans="45:51">
      <c r="AS2396"/>
      <c r="AT2396"/>
      <c r="AV2396" s="28"/>
      <c r="AW2396" s="10"/>
      <c r="AX2396" s="125"/>
      <c r="AY2396" s="28"/>
    </row>
    <row r="2397" spans="45:51">
      <c r="AS2397"/>
      <c r="AT2397"/>
      <c r="AV2397" s="28"/>
      <c r="AW2397" s="10"/>
      <c r="AX2397" s="125"/>
      <c r="AY2397" s="28"/>
    </row>
    <row r="2398" spans="45:51">
      <c r="AS2398"/>
      <c r="AT2398"/>
      <c r="AV2398" s="28"/>
      <c r="AW2398" s="10"/>
      <c r="AX2398" s="125"/>
      <c r="AY2398" s="28"/>
    </row>
    <row r="2399" spans="45:51">
      <c r="AS2399"/>
      <c r="AT2399"/>
      <c r="AV2399" s="28"/>
      <c r="AW2399" s="10"/>
      <c r="AX2399" s="125"/>
      <c r="AY2399" s="28"/>
    </row>
    <row r="2400" spans="45:51">
      <c r="AS2400"/>
      <c r="AT2400"/>
      <c r="AV2400" s="28"/>
      <c r="AW2400" s="10"/>
      <c r="AX2400" s="125"/>
      <c r="AY2400" s="28"/>
    </row>
    <row r="2401" spans="45:51">
      <c r="AS2401"/>
      <c r="AT2401"/>
      <c r="AV2401" s="28"/>
      <c r="AW2401" s="10"/>
      <c r="AX2401" s="125"/>
      <c r="AY2401" s="28"/>
    </row>
    <row r="2402" spans="45:51">
      <c r="AS2402"/>
      <c r="AT2402"/>
      <c r="AV2402" s="28"/>
      <c r="AW2402" s="10"/>
      <c r="AX2402" s="125"/>
      <c r="AY2402" s="28"/>
    </row>
    <row r="2403" spans="45:51">
      <c r="AS2403"/>
      <c r="AT2403"/>
      <c r="AV2403" s="28"/>
      <c r="AW2403" s="10"/>
      <c r="AX2403" s="125"/>
      <c r="AY2403" s="28"/>
    </row>
    <row r="2404" spans="45:51">
      <c r="AS2404"/>
      <c r="AT2404"/>
      <c r="AV2404" s="28"/>
      <c r="AW2404" s="10"/>
      <c r="AX2404" s="125"/>
      <c r="AY2404" s="28"/>
    </row>
    <row r="2405" spans="45:51">
      <c r="AS2405"/>
      <c r="AT2405"/>
      <c r="AV2405" s="28"/>
      <c r="AW2405" s="10"/>
      <c r="AX2405" s="125"/>
      <c r="AY2405" s="28"/>
    </row>
    <row r="2406" spans="45:51">
      <c r="AS2406"/>
      <c r="AT2406"/>
      <c r="AV2406" s="28"/>
      <c r="AW2406" s="10"/>
      <c r="AX2406" s="125"/>
      <c r="AY2406" s="28"/>
    </row>
    <row r="2407" spans="45:51">
      <c r="AS2407"/>
      <c r="AT2407"/>
      <c r="AV2407" s="28"/>
      <c r="AW2407" s="10"/>
      <c r="AX2407" s="125"/>
      <c r="AY2407" s="28"/>
    </row>
    <row r="2408" spans="45:51">
      <c r="AS2408"/>
      <c r="AT2408"/>
      <c r="AV2408" s="28"/>
      <c r="AW2408" s="10"/>
      <c r="AX2408" s="125"/>
      <c r="AY2408" s="28"/>
    </row>
    <row r="2409" spans="45:51">
      <c r="AS2409"/>
      <c r="AT2409"/>
      <c r="AV2409" s="28"/>
      <c r="AW2409" s="10"/>
      <c r="AX2409" s="125"/>
      <c r="AY2409" s="28"/>
    </row>
    <row r="2410" spans="45:51">
      <c r="AS2410"/>
      <c r="AT2410"/>
      <c r="AV2410" s="28"/>
      <c r="AW2410" s="10"/>
      <c r="AX2410" s="125"/>
      <c r="AY2410" s="28"/>
    </row>
    <row r="2411" spans="45:51">
      <c r="AS2411"/>
      <c r="AT2411"/>
      <c r="AV2411" s="28"/>
      <c r="AW2411" s="10"/>
      <c r="AX2411" s="125"/>
      <c r="AY2411" s="28"/>
    </row>
    <row r="2412" spans="45:51">
      <c r="AS2412"/>
      <c r="AT2412"/>
      <c r="AV2412" s="28"/>
      <c r="AW2412" s="10"/>
      <c r="AX2412" s="125"/>
      <c r="AY2412" s="28"/>
    </row>
    <row r="2413" spans="45:51">
      <c r="AS2413"/>
      <c r="AT2413"/>
      <c r="AV2413" s="28"/>
      <c r="AW2413" s="10"/>
      <c r="AX2413" s="125"/>
      <c r="AY2413" s="28"/>
    </row>
    <row r="2414" spans="45:51">
      <c r="AS2414"/>
      <c r="AT2414"/>
      <c r="AV2414" s="28"/>
      <c r="AW2414" s="10"/>
      <c r="AX2414" s="125"/>
      <c r="AY2414" s="28"/>
    </row>
    <row r="2415" spans="45:51">
      <c r="AS2415"/>
      <c r="AT2415"/>
      <c r="AV2415" s="28"/>
      <c r="AW2415" s="10"/>
      <c r="AX2415" s="125"/>
      <c r="AY2415" s="28"/>
    </row>
    <row r="2416" spans="45:51">
      <c r="AS2416"/>
      <c r="AT2416"/>
      <c r="AV2416" s="28"/>
      <c r="AW2416" s="10"/>
      <c r="AX2416" s="125"/>
      <c r="AY2416" s="28"/>
    </row>
    <row r="2417" spans="45:51">
      <c r="AS2417"/>
      <c r="AT2417"/>
      <c r="AV2417" s="28"/>
      <c r="AW2417" s="10"/>
      <c r="AX2417" s="125"/>
      <c r="AY2417" s="28"/>
    </row>
    <row r="2418" spans="45:51">
      <c r="AS2418"/>
      <c r="AT2418"/>
      <c r="AV2418" s="28"/>
      <c r="AW2418" s="10"/>
      <c r="AX2418" s="125"/>
      <c r="AY2418" s="28"/>
    </row>
    <row r="2419" spans="45:51">
      <c r="AS2419"/>
      <c r="AT2419"/>
      <c r="AV2419" s="28"/>
      <c r="AW2419" s="10"/>
      <c r="AX2419" s="125"/>
      <c r="AY2419" s="28"/>
    </row>
    <row r="2420" spans="45:51">
      <c r="AS2420"/>
      <c r="AT2420"/>
      <c r="AV2420" s="28"/>
      <c r="AW2420" s="10"/>
      <c r="AX2420" s="125"/>
      <c r="AY2420" s="28"/>
    </row>
    <row r="2421" spans="45:51">
      <c r="AS2421"/>
      <c r="AT2421"/>
      <c r="AV2421" s="28"/>
      <c r="AW2421" s="10"/>
      <c r="AX2421" s="125"/>
      <c r="AY2421" s="28"/>
    </row>
    <row r="2422" spans="45:51">
      <c r="AS2422"/>
      <c r="AT2422"/>
      <c r="AV2422" s="28"/>
      <c r="AW2422" s="10"/>
      <c r="AX2422" s="125"/>
      <c r="AY2422" s="28"/>
    </row>
    <row r="2423" spans="45:51">
      <c r="AS2423"/>
      <c r="AT2423"/>
      <c r="AV2423" s="28"/>
      <c r="AW2423" s="10"/>
      <c r="AX2423" s="125"/>
      <c r="AY2423" s="28"/>
    </row>
    <row r="2424" spans="45:51">
      <c r="AS2424"/>
      <c r="AT2424"/>
      <c r="AV2424" s="28"/>
      <c r="AW2424" s="10"/>
      <c r="AX2424" s="125"/>
      <c r="AY2424" s="28"/>
    </row>
    <row r="2425" spans="45:51">
      <c r="AS2425"/>
      <c r="AT2425"/>
      <c r="AV2425" s="28"/>
      <c r="AW2425" s="10"/>
      <c r="AX2425" s="125"/>
      <c r="AY2425" s="28"/>
    </row>
    <row r="2426" spans="45:51">
      <c r="AS2426"/>
      <c r="AT2426"/>
      <c r="AV2426" s="28"/>
      <c r="AW2426" s="10"/>
      <c r="AX2426" s="125"/>
      <c r="AY2426" s="28"/>
    </row>
    <row r="2427" spans="45:51">
      <c r="AS2427"/>
      <c r="AT2427"/>
      <c r="AV2427" s="28"/>
      <c r="AW2427" s="10"/>
      <c r="AX2427" s="125"/>
      <c r="AY2427" s="28"/>
    </row>
    <row r="2428" spans="45:51">
      <c r="AS2428"/>
      <c r="AT2428"/>
      <c r="AV2428" s="28"/>
      <c r="AW2428" s="10"/>
      <c r="AX2428" s="125"/>
      <c r="AY2428" s="28"/>
    </row>
    <row r="2429" spans="45:51">
      <c r="AS2429"/>
      <c r="AT2429"/>
      <c r="AV2429" s="28"/>
      <c r="AW2429" s="10"/>
      <c r="AX2429" s="125"/>
      <c r="AY2429" s="28"/>
    </row>
    <row r="2430" spans="45:51">
      <c r="AS2430"/>
      <c r="AT2430"/>
      <c r="AV2430" s="28"/>
      <c r="AW2430" s="10"/>
      <c r="AX2430" s="125"/>
      <c r="AY2430" s="28"/>
    </row>
    <row r="2431" spans="45:51">
      <c r="AS2431"/>
      <c r="AT2431"/>
      <c r="AV2431" s="28"/>
      <c r="AW2431" s="10"/>
      <c r="AX2431" s="125"/>
      <c r="AY2431" s="28"/>
    </row>
    <row r="2432" spans="45:51">
      <c r="AS2432"/>
      <c r="AT2432"/>
      <c r="AV2432" s="28"/>
      <c r="AW2432" s="10"/>
      <c r="AX2432" s="125"/>
      <c r="AY2432" s="28"/>
    </row>
    <row r="2433" spans="45:51">
      <c r="AS2433"/>
      <c r="AT2433"/>
      <c r="AV2433" s="28"/>
      <c r="AW2433" s="10"/>
      <c r="AX2433" s="125"/>
      <c r="AY2433" s="28"/>
    </row>
    <row r="2434" spans="45:51">
      <c r="AS2434"/>
      <c r="AT2434"/>
      <c r="AV2434" s="28"/>
      <c r="AW2434" s="10"/>
      <c r="AX2434" s="125"/>
      <c r="AY2434" s="28"/>
    </row>
    <row r="2435" spans="45:51">
      <c r="AS2435"/>
      <c r="AT2435"/>
      <c r="AV2435" s="28"/>
      <c r="AW2435" s="10"/>
      <c r="AX2435" s="125"/>
      <c r="AY2435" s="28"/>
    </row>
    <row r="2436" spans="45:51">
      <c r="AS2436"/>
      <c r="AT2436"/>
      <c r="AV2436" s="28"/>
      <c r="AW2436" s="10"/>
      <c r="AX2436" s="125"/>
      <c r="AY2436" s="28"/>
    </row>
    <row r="2437" spans="45:51">
      <c r="AS2437"/>
      <c r="AT2437"/>
      <c r="AV2437" s="28"/>
      <c r="AW2437" s="10"/>
      <c r="AX2437" s="125"/>
      <c r="AY2437" s="28"/>
    </row>
    <row r="2438" spans="45:51">
      <c r="AS2438"/>
      <c r="AT2438"/>
      <c r="AV2438" s="28"/>
      <c r="AW2438" s="10"/>
      <c r="AX2438" s="125"/>
      <c r="AY2438" s="28"/>
    </row>
    <row r="2439" spans="45:51">
      <c r="AS2439"/>
      <c r="AT2439"/>
      <c r="AV2439" s="28"/>
      <c r="AW2439" s="10"/>
      <c r="AX2439" s="125"/>
      <c r="AY2439" s="28"/>
    </row>
    <row r="2440" spans="45:51">
      <c r="AS2440"/>
      <c r="AT2440"/>
      <c r="AV2440" s="28"/>
      <c r="AW2440" s="10"/>
      <c r="AX2440" s="125"/>
      <c r="AY2440" s="28"/>
    </row>
    <row r="2441" spans="45:51">
      <c r="AS2441"/>
      <c r="AT2441"/>
      <c r="AV2441" s="28"/>
      <c r="AW2441" s="10"/>
      <c r="AX2441" s="125"/>
      <c r="AY2441" s="28"/>
    </row>
    <row r="2442" spans="45:51">
      <c r="AS2442"/>
      <c r="AT2442"/>
      <c r="AV2442" s="28"/>
      <c r="AW2442" s="10"/>
      <c r="AX2442" s="125"/>
      <c r="AY2442" s="28"/>
    </row>
    <row r="2443" spans="45:51">
      <c r="AS2443"/>
      <c r="AT2443"/>
      <c r="AV2443" s="28"/>
      <c r="AW2443" s="10"/>
      <c r="AX2443" s="125"/>
      <c r="AY2443" s="28"/>
    </row>
    <row r="2444" spans="45:51">
      <c r="AS2444"/>
      <c r="AT2444"/>
      <c r="AV2444" s="28"/>
      <c r="AW2444" s="10"/>
      <c r="AX2444" s="125"/>
      <c r="AY2444" s="28"/>
    </row>
    <row r="2445" spans="45:51">
      <c r="AS2445"/>
      <c r="AT2445"/>
      <c r="AV2445" s="28"/>
      <c r="AW2445" s="10"/>
      <c r="AX2445" s="125"/>
      <c r="AY2445" s="28"/>
    </row>
    <row r="2446" spans="45:51">
      <c r="AS2446"/>
      <c r="AT2446"/>
      <c r="AV2446" s="28"/>
      <c r="AW2446" s="10"/>
      <c r="AX2446" s="125"/>
      <c r="AY2446" s="28"/>
    </row>
    <row r="2447" spans="45:51">
      <c r="AS2447"/>
      <c r="AT2447"/>
      <c r="AV2447" s="28"/>
      <c r="AW2447" s="10"/>
      <c r="AX2447" s="125"/>
      <c r="AY2447" s="28"/>
    </row>
    <row r="2448" spans="45:51">
      <c r="AS2448"/>
      <c r="AT2448"/>
      <c r="AV2448" s="28"/>
      <c r="AW2448" s="10"/>
      <c r="AX2448" s="125"/>
      <c r="AY2448" s="28"/>
    </row>
    <row r="2449" spans="45:51">
      <c r="AS2449"/>
      <c r="AT2449"/>
      <c r="AV2449" s="28"/>
      <c r="AW2449" s="10"/>
      <c r="AX2449" s="125"/>
      <c r="AY2449" s="28"/>
    </row>
    <row r="2450" spans="45:51">
      <c r="AS2450"/>
      <c r="AT2450"/>
      <c r="AV2450" s="28"/>
      <c r="AW2450" s="10"/>
      <c r="AX2450" s="125"/>
      <c r="AY2450" s="28"/>
    </row>
    <row r="2451" spans="45:51">
      <c r="AS2451"/>
      <c r="AT2451"/>
      <c r="AV2451" s="28"/>
      <c r="AW2451" s="10"/>
      <c r="AX2451" s="125"/>
      <c r="AY2451" s="28"/>
    </row>
    <row r="2452" spans="45:51">
      <c r="AS2452"/>
      <c r="AT2452"/>
      <c r="AV2452" s="28"/>
      <c r="AW2452" s="10"/>
      <c r="AX2452" s="125"/>
      <c r="AY2452" s="28"/>
    </row>
    <row r="2453" spans="45:51">
      <c r="AS2453"/>
      <c r="AT2453"/>
      <c r="AV2453" s="28"/>
      <c r="AW2453" s="10"/>
      <c r="AX2453" s="125"/>
      <c r="AY2453" s="28"/>
    </row>
    <row r="2454" spans="45:51">
      <c r="AS2454"/>
      <c r="AT2454"/>
      <c r="AV2454" s="28"/>
      <c r="AW2454" s="10"/>
      <c r="AX2454" s="125"/>
      <c r="AY2454" s="28"/>
    </row>
    <row r="2455" spans="45:51">
      <c r="AS2455"/>
      <c r="AT2455"/>
      <c r="AV2455" s="28"/>
      <c r="AW2455" s="10"/>
      <c r="AX2455" s="125"/>
      <c r="AY2455" s="28"/>
    </row>
    <row r="2456" spans="45:51">
      <c r="AS2456"/>
      <c r="AT2456"/>
      <c r="AV2456" s="28"/>
      <c r="AW2456" s="10"/>
      <c r="AX2456" s="125"/>
      <c r="AY2456" s="28"/>
    </row>
    <row r="2457" spans="45:51">
      <c r="AS2457"/>
      <c r="AT2457"/>
      <c r="AV2457" s="28"/>
      <c r="AW2457" s="10"/>
      <c r="AX2457" s="125"/>
      <c r="AY2457" s="28"/>
    </row>
    <row r="2458" spans="45:51">
      <c r="AS2458"/>
      <c r="AT2458"/>
      <c r="AV2458" s="28"/>
      <c r="AW2458" s="10"/>
      <c r="AX2458" s="125"/>
      <c r="AY2458" s="28"/>
    </row>
    <row r="2459" spans="45:51">
      <c r="AS2459"/>
      <c r="AT2459"/>
      <c r="AV2459" s="28"/>
      <c r="AW2459" s="10"/>
      <c r="AX2459" s="125"/>
      <c r="AY2459" s="28"/>
    </row>
    <row r="2460" spans="45:51">
      <c r="AS2460"/>
      <c r="AT2460"/>
      <c r="AV2460" s="28"/>
      <c r="AW2460" s="10"/>
      <c r="AX2460" s="125"/>
      <c r="AY2460" s="28"/>
    </row>
    <row r="2461" spans="45:51">
      <c r="AS2461"/>
      <c r="AT2461"/>
      <c r="AV2461" s="28"/>
      <c r="AW2461" s="10"/>
      <c r="AX2461" s="125"/>
      <c r="AY2461" s="28"/>
    </row>
    <row r="2462" spans="45:51">
      <c r="AS2462"/>
      <c r="AT2462"/>
      <c r="AV2462" s="28"/>
      <c r="AW2462" s="10"/>
      <c r="AX2462" s="125"/>
      <c r="AY2462" s="28"/>
    </row>
    <row r="2463" spans="45:51">
      <c r="AS2463"/>
      <c r="AT2463"/>
      <c r="AV2463" s="28"/>
      <c r="AW2463" s="10"/>
      <c r="AX2463" s="125"/>
      <c r="AY2463" s="28"/>
    </row>
    <row r="2464" spans="45:51">
      <c r="AS2464"/>
      <c r="AT2464"/>
      <c r="AV2464" s="28"/>
      <c r="AW2464" s="10"/>
      <c r="AX2464" s="125"/>
      <c r="AY2464" s="28"/>
    </row>
    <row r="2465" spans="45:51">
      <c r="AS2465"/>
      <c r="AT2465"/>
      <c r="AV2465" s="28"/>
      <c r="AW2465" s="10"/>
      <c r="AX2465" s="125"/>
      <c r="AY2465" s="28"/>
    </row>
    <row r="2466" spans="45:51">
      <c r="AS2466"/>
      <c r="AT2466"/>
      <c r="AV2466" s="28"/>
      <c r="AW2466" s="10"/>
      <c r="AX2466" s="125"/>
      <c r="AY2466" s="28"/>
    </row>
    <row r="2467" spans="45:51">
      <c r="AS2467"/>
      <c r="AT2467"/>
      <c r="AV2467" s="28"/>
      <c r="AW2467" s="10"/>
      <c r="AX2467" s="125"/>
      <c r="AY2467" s="28"/>
    </row>
    <row r="2468" spans="45:51">
      <c r="AS2468"/>
      <c r="AT2468"/>
      <c r="AV2468" s="28"/>
      <c r="AW2468" s="10"/>
      <c r="AX2468" s="125"/>
      <c r="AY2468" s="28"/>
    </row>
    <row r="2469" spans="45:51">
      <c r="AS2469"/>
      <c r="AT2469"/>
      <c r="AV2469" s="28"/>
      <c r="AW2469" s="10"/>
      <c r="AX2469" s="125"/>
      <c r="AY2469" s="28"/>
    </row>
    <row r="2470" spans="45:51">
      <c r="AS2470"/>
      <c r="AT2470"/>
      <c r="AV2470" s="28"/>
      <c r="AW2470" s="10"/>
      <c r="AX2470" s="125"/>
      <c r="AY2470" s="28"/>
    </row>
    <row r="2471" spans="45:51">
      <c r="AS2471"/>
      <c r="AT2471"/>
      <c r="AV2471" s="28"/>
      <c r="AW2471" s="10"/>
      <c r="AX2471" s="125"/>
      <c r="AY2471" s="28"/>
    </row>
    <row r="2472" spans="45:51">
      <c r="AS2472"/>
      <c r="AT2472"/>
      <c r="AV2472" s="28"/>
      <c r="AW2472" s="10"/>
      <c r="AX2472" s="125"/>
      <c r="AY2472" s="28"/>
    </row>
    <row r="2473" spans="45:51">
      <c r="AS2473"/>
      <c r="AT2473"/>
      <c r="AV2473" s="28"/>
      <c r="AW2473" s="10"/>
      <c r="AX2473" s="125"/>
      <c r="AY2473" s="28"/>
    </row>
    <row r="2474" spans="45:51">
      <c r="AS2474"/>
      <c r="AT2474"/>
      <c r="AV2474" s="28"/>
      <c r="AW2474" s="10"/>
      <c r="AX2474" s="125"/>
      <c r="AY2474" s="28"/>
    </row>
    <row r="2475" spans="45:51">
      <c r="AS2475"/>
      <c r="AT2475"/>
      <c r="AV2475" s="28"/>
      <c r="AW2475" s="10"/>
      <c r="AX2475" s="125"/>
      <c r="AY2475" s="28"/>
    </row>
    <row r="2476" spans="45:51">
      <c r="AS2476"/>
      <c r="AT2476"/>
      <c r="AV2476" s="28"/>
      <c r="AW2476" s="10"/>
      <c r="AX2476" s="125"/>
      <c r="AY2476" s="28"/>
    </row>
    <row r="2477" spans="45:51">
      <c r="AS2477"/>
      <c r="AT2477"/>
      <c r="AV2477" s="28"/>
      <c r="AW2477" s="10"/>
      <c r="AX2477" s="125"/>
      <c r="AY2477" s="28"/>
    </row>
    <row r="2478" spans="45:51">
      <c r="AS2478"/>
      <c r="AT2478"/>
      <c r="AV2478" s="28"/>
      <c r="AW2478" s="10"/>
      <c r="AX2478" s="125"/>
      <c r="AY2478" s="28"/>
    </row>
    <row r="2479" spans="45:51">
      <c r="AS2479"/>
      <c r="AT2479"/>
      <c r="AV2479" s="28"/>
      <c r="AW2479" s="10"/>
      <c r="AX2479" s="125"/>
      <c r="AY2479" s="28"/>
    </row>
    <row r="2480" spans="45:51">
      <c r="AS2480"/>
      <c r="AT2480"/>
      <c r="AV2480" s="28"/>
      <c r="AW2480" s="10"/>
      <c r="AX2480" s="125"/>
      <c r="AY2480" s="28"/>
    </row>
    <row r="2481" spans="45:51">
      <c r="AS2481"/>
      <c r="AT2481"/>
      <c r="AV2481" s="28"/>
      <c r="AW2481" s="10"/>
      <c r="AX2481" s="125"/>
      <c r="AY2481" s="28"/>
    </row>
    <row r="2482" spans="45:51">
      <c r="AS2482"/>
      <c r="AT2482"/>
      <c r="AV2482" s="28"/>
      <c r="AW2482" s="10"/>
      <c r="AX2482" s="125"/>
      <c r="AY2482" s="28"/>
    </row>
    <row r="2483" spans="45:51">
      <c r="AS2483"/>
      <c r="AT2483"/>
      <c r="AV2483" s="28"/>
      <c r="AW2483" s="10"/>
      <c r="AX2483" s="125"/>
      <c r="AY2483" s="28"/>
    </row>
    <row r="2484" spans="45:51">
      <c r="AS2484"/>
      <c r="AT2484"/>
      <c r="AV2484" s="28"/>
      <c r="AW2484" s="10"/>
      <c r="AX2484" s="125"/>
      <c r="AY2484" s="28"/>
    </row>
    <row r="2485" spans="45:51">
      <c r="AS2485"/>
      <c r="AT2485"/>
      <c r="AV2485" s="28"/>
      <c r="AW2485" s="10"/>
      <c r="AX2485" s="125"/>
      <c r="AY2485" s="28"/>
    </row>
    <row r="2486" spans="45:51">
      <c r="AS2486"/>
      <c r="AT2486"/>
      <c r="AV2486" s="28"/>
      <c r="AW2486" s="10"/>
      <c r="AX2486" s="125"/>
      <c r="AY2486" s="28"/>
    </row>
    <row r="2487" spans="45:51">
      <c r="AS2487"/>
      <c r="AT2487"/>
      <c r="AV2487" s="28"/>
      <c r="AW2487" s="10"/>
      <c r="AX2487" s="125"/>
      <c r="AY2487" s="28"/>
    </row>
    <row r="2488" spans="45:51">
      <c r="AS2488"/>
      <c r="AT2488"/>
      <c r="AV2488" s="28"/>
      <c r="AW2488" s="10"/>
      <c r="AX2488" s="125"/>
      <c r="AY2488" s="28"/>
    </row>
    <row r="2489" spans="45:51">
      <c r="AS2489"/>
      <c r="AT2489"/>
      <c r="AV2489" s="28"/>
      <c r="AW2489" s="10"/>
      <c r="AX2489" s="125"/>
      <c r="AY2489" s="28"/>
    </row>
    <row r="2490" spans="45:51">
      <c r="AS2490"/>
      <c r="AT2490"/>
      <c r="AV2490" s="28"/>
      <c r="AW2490" s="10"/>
      <c r="AX2490" s="125"/>
      <c r="AY2490" s="28"/>
    </row>
    <row r="2491" spans="45:51">
      <c r="AS2491"/>
      <c r="AT2491"/>
      <c r="AV2491" s="28"/>
      <c r="AW2491" s="10"/>
      <c r="AX2491" s="125"/>
      <c r="AY2491" s="28"/>
    </row>
    <row r="2492" spans="45:51">
      <c r="AS2492"/>
      <c r="AT2492"/>
      <c r="AV2492" s="28"/>
      <c r="AW2492" s="10"/>
      <c r="AX2492" s="125"/>
      <c r="AY2492" s="28"/>
    </row>
    <row r="2493" spans="45:51">
      <c r="AS2493"/>
      <c r="AT2493"/>
      <c r="AV2493" s="28"/>
      <c r="AW2493" s="10"/>
      <c r="AX2493" s="125"/>
      <c r="AY2493" s="28"/>
    </row>
    <row r="2494" spans="45:51">
      <c r="AS2494"/>
      <c r="AT2494"/>
      <c r="AV2494" s="28"/>
      <c r="AW2494" s="10"/>
      <c r="AX2494" s="125"/>
      <c r="AY2494" s="28"/>
    </row>
    <row r="2495" spans="45:51">
      <c r="AS2495"/>
      <c r="AT2495"/>
      <c r="AV2495" s="28"/>
      <c r="AW2495" s="10"/>
      <c r="AX2495" s="125"/>
      <c r="AY2495" s="28"/>
    </row>
    <row r="2496" spans="45:51">
      <c r="AS2496"/>
      <c r="AT2496"/>
      <c r="AV2496" s="28"/>
      <c r="AW2496" s="10"/>
      <c r="AX2496" s="125"/>
      <c r="AY2496" s="28"/>
    </row>
    <row r="2497" spans="45:51">
      <c r="AS2497"/>
      <c r="AT2497"/>
      <c r="AV2497" s="28"/>
      <c r="AW2497" s="10"/>
      <c r="AX2497" s="125"/>
      <c r="AY2497" s="28"/>
    </row>
    <row r="2498" spans="45:51">
      <c r="AS2498"/>
      <c r="AT2498"/>
      <c r="AV2498" s="28"/>
      <c r="AW2498" s="10"/>
      <c r="AX2498" s="125"/>
      <c r="AY2498" s="28"/>
    </row>
    <row r="2499" spans="45:51">
      <c r="AS2499"/>
      <c r="AT2499"/>
      <c r="AV2499" s="28"/>
      <c r="AW2499" s="10"/>
      <c r="AX2499" s="125"/>
      <c r="AY2499" s="28"/>
    </row>
    <row r="2500" spans="45:51">
      <c r="AS2500"/>
      <c r="AT2500"/>
      <c r="AV2500" s="28"/>
      <c r="AW2500" s="10"/>
      <c r="AX2500" s="125"/>
      <c r="AY2500" s="28"/>
    </row>
    <row r="2501" spans="45:51">
      <c r="AS2501"/>
      <c r="AT2501"/>
      <c r="AV2501" s="28"/>
      <c r="AW2501" s="10"/>
      <c r="AX2501" s="125"/>
      <c r="AY2501" s="28"/>
    </row>
    <row r="2502" spans="45:51">
      <c r="AS2502"/>
      <c r="AT2502"/>
      <c r="AV2502" s="28"/>
      <c r="AW2502" s="10"/>
      <c r="AX2502" s="125"/>
      <c r="AY2502" s="28"/>
    </row>
    <row r="2503" spans="45:51">
      <c r="AS2503"/>
      <c r="AT2503"/>
      <c r="AV2503" s="28"/>
      <c r="AW2503" s="10"/>
      <c r="AX2503" s="125"/>
      <c r="AY2503" s="28"/>
    </row>
    <row r="2504" spans="45:51">
      <c r="AS2504"/>
      <c r="AT2504"/>
      <c r="AV2504" s="28"/>
      <c r="AW2504" s="10"/>
      <c r="AX2504" s="125"/>
      <c r="AY2504" s="28"/>
    </row>
    <row r="2505" spans="45:51">
      <c r="AS2505"/>
      <c r="AT2505"/>
      <c r="AV2505" s="28"/>
      <c r="AW2505" s="10"/>
      <c r="AX2505" s="125"/>
      <c r="AY2505" s="28"/>
    </row>
    <row r="2506" spans="45:51">
      <c r="AS2506"/>
      <c r="AT2506"/>
      <c r="AV2506" s="28"/>
      <c r="AW2506" s="10"/>
      <c r="AX2506" s="125"/>
      <c r="AY2506" s="28"/>
    </row>
    <row r="2507" spans="45:51">
      <c r="AS2507"/>
      <c r="AT2507"/>
      <c r="AV2507" s="28"/>
      <c r="AW2507" s="10"/>
      <c r="AX2507" s="125"/>
      <c r="AY2507" s="28"/>
    </row>
    <row r="2508" spans="45:51">
      <c r="AS2508"/>
      <c r="AT2508"/>
      <c r="AV2508" s="28"/>
      <c r="AW2508" s="10"/>
      <c r="AX2508" s="125"/>
      <c r="AY2508" s="28"/>
    </row>
    <row r="2509" spans="45:51">
      <c r="AS2509"/>
      <c r="AT2509"/>
      <c r="AV2509" s="28"/>
      <c r="AW2509" s="10"/>
      <c r="AX2509" s="125"/>
      <c r="AY2509" s="28"/>
    </row>
    <row r="2510" spans="45:51">
      <c r="AS2510"/>
      <c r="AT2510"/>
      <c r="AV2510" s="28"/>
      <c r="AW2510" s="10"/>
      <c r="AX2510" s="125"/>
      <c r="AY2510" s="28"/>
    </row>
    <row r="2511" spans="45:51">
      <c r="AS2511"/>
      <c r="AT2511"/>
      <c r="AV2511" s="28"/>
      <c r="AW2511" s="10"/>
      <c r="AX2511" s="125"/>
      <c r="AY2511" s="28"/>
    </row>
    <row r="2512" spans="45:51">
      <c r="AS2512"/>
      <c r="AT2512"/>
      <c r="AV2512" s="28"/>
      <c r="AW2512" s="10"/>
      <c r="AX2512" s="125"/>
      <c r="AY2512" s="28"/>
    </row>
    <row r="2513" spans="45:51">
      <c r="AS2513"/>
      <c r="AT2513"/>
      <c r="AV2513" s="28"/>
      <c r="AW2513" s="10"/>
      <c r="AX2513" s="125"/>
      <c r="AY2513" s="28"/>
    </row>
    <row r="2514" spans="45:51">
      <c r="AS2514"/>
      <c r="AT2514"/>
      <c r="AV2514" s="28"/>
      <c r="AW2514" s="10"/>
      <c r="AX2514" s="125"/>
      <c r="AY2514" s="28"/>
    </row>
    <row r="2515" spans="45:51">
      <c r="AS2515"/>
      <c r="AT2515"/>
      <c r="AV2515" s="28"/>
      <c r="AW2515" s="10"/>
      <c r="AX2515" s="125"/>
      <c r="AY2515" s="28"/>
    </row>
    <row r="2516" spans="45:51">
      <c r="AS2516"/>
      <c r="AT2516"/>
      <c r="AV2516" s="28"/>
      <c r="AW2516" s="10"/>
      <c r="AX2516" s="125"/>
      <c r="AY2516" s="28"/>
    </row>
    <row r="2517" spans="45:51">
      <c r="AS2517"/>
      <c r="AT2517"/>
      <c r="AV2517" s="28"/>
      <c r="AW2517" s="10"/>
      <c r="AX2517" s="125"/>
      <c r="AY2517" s="28"/>
    </row>
    <row r="2518" spans="45:51">
      <c r="AS2518"/>
      <c r="AT2518"/>
      <c r="AV2518" s="28"/>
      <c r="AW2518" s="10"/>
      <c r="AX2518" s="125"/>
      <c r="AY2518" s="28"/>
    </row>
    <row r="2519" spans="45:51">
      <c r="AS2519"/>
      <c r="AT2519"/>
      <c r="AV2519" s="28"/>
      <c r="AW2519" s="10"/>
      <c r="AX2519" s="125"/>
      <c r="AY2519" s="28"/>
    </row>
    <row r="2520" spans="45:51">
      <c r="AS2520"/>
      <c r="AT2520"/>
      <c r="AV2520" s="28"/>
      <c r="AW2520" s="10"/>
      <c r="AX2520" s="125"/>
      <c r="AY2520" s="28"/>
    </row>
    <row r="2521" spans="45:51">
      <c r="AS2521"/>
      <c r="AT2521"/>
      <c r="AV2521" s="28"/>
      <c r="AW2521" s="10"/>
      <c r="AX2521" s="125"/>
      <c r="AY2521" s="28"/>
    </row>
    <row r="2522" spans="45:51">
      <c r="AS2522"/>
      <c r="AT2522"/>
      <c r="AV2522" s="28"/>
      <c r="AW2522" s="10"/>
      <c r="AX2522" s="125"/>
      <c r="AY2522" s="28"/>
    </row>
    <row r="2523" spans="45:51">
      <c r="AS2523"/>
      <c r="AT2523"/>
      <c r="AV2523" s="28"/>
      <c r="AW2523" s="10"/>
      <c r="AX2523" s="125"/>
      <c r="AY2523" s="28"/>
    </row>
    <row r="2524" spans="45:51">
      <c r="AS2524"/>
      <c r="AT2524"/>
      <c r="AV2524" s="28"/>
      <c r="AW2524" s="10"/>
      <c r="AX2524" s="125"/>
      <c r="AY2524" s="28"/>
    </row>
    <row r="2525" spans="45:51">
      <c r="AS2525"/>
      <c r="AT2525"/>
      <c r="AV2525" s="28"/>
      <c r="AW2525" s="10"/>
      <c r="AX2525" s="125"/>
      <c r="AY2525" s="28"/>
    </row>
    <row r="2526" spans="45:51">
      <c r="AS2526"/>
      <c r="AT2526"/>
      <c r="AV2526" s="28"/>
      <c r="AW2526" s="10"/>
      <c r="AX2526" s="125"/>
      <c r="AY2526" s="28"/>
    </row>
    <row r="2527" spans="45:51">
      <c r="AS2527"/>
      <c r="AT2527"/>
      <c r="AV2527" s="28"/>
      <c r="AW2527" s="10"/>
      <c r="AX2527" s="125"/>
      <c r="AY2527" s="28"/>
    </row>
    <row r="2528" spans="45:51">
      <c r="AS2528"/>
      <c r="AT2528"/>
      <c r="AV2528" s="28"/>
      <c r="AW2528" s="10"/>
      <c r="AX2528" s="125"/>
      <c r="AY2528" s="28"/>
    </row>
    <row r="2529" spans="45:51">
      <c r="AS2529"/>
      <c r="AT2529"/>
      <c r="AV2529" s="28"/>
      <c r="AW2529" s="10"/>
      <c r="AX2529" s="125"/>
      <c r="AY2529" s="28"/>
    </row>
    <row r="2530" spans="45:51">
      <c r="AS2530"/>
      <c r="AT2530"/>
      <c r="AV2530" s="28"/>
      <c r="AW2530" s="10"/>
      <c r="AX2530" s="125"/>
      <c r="AY2530" s="28"/>
    </row>
    <row r="2531" spans="45:51">
      <c r="AS2531"/>
      <c r="AT2531"/>
      <c r="AV2531" s="28"/>
      <c r="AW2531" s="10"/>
      <c r="AX2531" s="125"/>
      <c r="AY2531" s="28"/>
    </row>
    <row r="2532" spans="45:51">
      <c r="AS2532"/>
      <c r="AT2532"/>
      <c r="AV2532" s="28"/>
      <c r="AW2532" s="10"/>
      <c r="AX2532" s="125"/>
      <c r="AY2532" s="28"/>
    </row>
    <row r="2533" spans="45:51">
      <c r="AS2533"/>
      <c r="AT2533"/>
      <c r="AV2533" s="28"/>
      <c r="AW2533" s="10"/>
      <c r="AX2533" s="125"/>
      <c r="AY2533" s="28"/>
    </row>
    <row r="2534" spans="45:51">
      <c r="AS2534"/>
      <c r="AT2534"/>
      <c r="AV2534" s="28"/>
      <c r="AW2534" s="10"/>
      <c r="AX2534" s="125"/>
      <c r="AY2534" s="28"/>
    </row>
    <row r="2535" spans="45:51">
      <c r="AS2535"/>
      <c r="AT2535"/>
      <c r="AV2535" s="28"/>
      <c r="AW2535" s="10"/>
      <c r="AX2535" s="125"/>
      <c r="AY2535" s="28"/>
    </row>
    <row r="2536" spans="45:51">
      <c r="AS2536"/>
      <c r="AT2536"/>
      <c r="AV2536" s="28"/>
      <c r="AW2536" s="10"/>
      <c r="AX2536" s="125"/>
      <c r="AY2536" s="28"/>
    </row>
    <row r="2537" spans="45:51">
      <c r="AS2537"/>
      <c r="AT2537"/>
      <c r="AV2537" s="28"/>
      <c r="AW2537" s="10"/>
      <c r="AX2537" s="125"/>
      <c r="AY2537" s="28"/>
    </row>
    <row r="2538" spans="45:51">
      <c r="AS2538"/>
      <c r="AT2538"/>
      <c r="AV2538" s="28"/>
      <c r="AW2538" s="10"/>
      <c r="AX2538" s="125"/>
      <c r="AY2538" s="28"/>
    </row>
    <row r="2539" spans="45:51">
      <c r="AS2539"/>
      <c r="AT2539"/>
      <c r="AV2539" s="28"/>
      <c r="AW2539" s="10"/>
      <c r="AX2539" s="125"/>
      <c r="AY2539" s="28"/>
    </row>
    <row r="2540" spans="45:51">
      <c r="AS2540"/>
      <c r="AT2540"/>
      <c r="AV2540" s="28"/>
      <c r="AW2540" s="10"/>
      <c r="AX2540" s="125"/>
      <c r="AY2540" s="28"/>
    </row>
    <row r="2541" spans="45:51">
      <c r="AS2541"/>
      <c r="AT2541"/>
      <c r="AV2541" s="28"/>
      <c r="AW2541" s="10"/>
      <c r="AX2541" s="125"/>
      <c r="AY2541" s="28"/>
    </row>
    <row r="2542" spans="45:51">
      <c r="AS2542"/>
      <c r="AT2542"/>
      <c r="AV2542" s="28"/>
      <c r="AW2542" s="10"/>
      <c r="AX2542" s="125"/>
      <c r="AY2542" s="28"/>
    </row>
    <row r="2543" spans="45:51">
      <c r="AS2543"/>
      <c r="AT2543"/>
      <c r="AV2543" s="28"/>
      <c r="AW2543" s="10"/>
      <c r="AX2543" s="125"/>
      <c r="AY2543" s="28"/>
    </row>
    <row r="2544" spans="45:51">
      <c r="AS2544"/>
      <c r="AT2544"/>
      <c r="AV2544" s="28"/>
      <c r="AW2544" s="10"/>
      <c r="AX2544" s="125"/>
      <c r="AY2544" s="28"/>
    </row>
    <row r="2545" spans="45:51">
      <c r="AS2545"/>
      <c r="AT2545"/>
      <c r="AV2545" s="28"/>
      <c r="AW2545" s="10"/>
      <c r="AX2545" s="125"/>
      <c r="AY2545" s="28"/>
    </row>
    <row r="2546" spans="45:51">
      <c r="AS2546"/>
      <c r="AT2546"/>
      <c r="AV2546" s="28"/>
      <c r="AW2546" s="10"/>
      <c r="AX2546" s="125"/>
      <c r="AY2546" s="28"/>
    </row>
    <row r="2547" spans="45:51">
      <c r="AS2547"/>
      <c r="AT2547"/>
      <c r="AV2547" s="28"/>
      <c r="AW2547" s="10"/>
      <c r="AX2547" s="125"/>
      <c r="AY2547" s="28"/>
    </row>
    <row r="2548" spans="45:51">
      <c r="AS2548"/>
      <c r="AT2548"/>
      <c r="AV2548" s="28"/>
      <c r="AW2548" s="10"/>
      <c r="AX2548" s="125"/>
      <c r="AY2548" s="28"/>
    </row>
    <row r="2549" spans="45:51">
      <c r="AS2549"/>
      <c r="AT2549"/>
      <c r="AV2549" s="28"/>
      <c r="AW2549" s="10"/>
      <c r="AX2549" s="125"/>
      <c r="AY2549" s="28"/>
    </row>
    <row r="2550" spans="45:51">
      <c r="AS2550"/>
      <c r="AT2550"/>
      <c r="AV2550" s="28"/>
      <c r="AW2550" s="10"/>
      <c r="AX2550" s="125"/>
      <c r="AY2550" s="28"/>
    </row>
    <row r="2551" spans="45:51">
      <c r="AS2551"/>
      <c r="AT2551"/>
      <c r="AV2551" s="28"/>
      <c r="AW2551" s="10"/>
      <c r="AX2551" s="125"/>
      <c r="AY2551" s="28"/>
    </row>
    <row r="2552" spans="45:51">
      <c r="AS2552"/>
      <c r="AT2552"/>
      <c r="AV2552" s="28"/>
      <c r="AW2552" s="10"/>
      <c r="AX2552" s="125"/>
      <c r="AY2552" s="28"/>
    </row>
    <row r="2553" spans="45:51">
      <c r="AS2553"/>
      <c r="AT2553"/>
      <c r="AV2553" s="28"/>
      <c r="AW2553" s="10"/>
      <c r="AX2553" s="125"/>
      <c r="AY2553" s="28"/>
    </row>
    <row r="2554" spans="45:51">
      <c r="AS2554"/>
      <c r="AT2554"/>
      <c r="AV2554" s="28"/>
      <c r="AW2554" s="10"/>
      <c r="AX2554" s="125"/>
      <c r="AY2554" s="28"/>
    </row>
    <row r="2555" spans="45:51">
      <c r="AS2555"/>
      <c r="AT2555"/>
      <c r="AV2555" s="28"/>
      <c r="AW2555" s="10"/>
      <c r="AX2555" s="125"/>
      <c r="AY2555" s="28"/>
    </row>
    <row r="2556" spans="45:51">
      <c r="AS2556"/>
      <c r="AT2556"/>
      <c r="AV2556" s="28"/>
      <c r="AW2556" s="10"/>
      <c r="AX2556" s="125"/>
      <c r="AY2556" s="28"/>
    </row>
    <row r="2557" spans="45:51">
      <c r="AS2557"/>
      <c r="AT2557"/>
      <c r="AV2557" s="28"/>
      <c r="AW2557" s="10"/>
      <c r="AX2557" s="125"/>
      <c r="AY2557" s="28"/>
    </row>
    <row r="2558" spans="45:51">
      <c r="AS2558"/>
      <c r="AT2558"/>
      <c r="AV2558" s="28"/>
      <c r="AW2558" s="10"/>
      <c r="AX2558" s="125"/>
      <c r="AY2558" s="28"/>
    </row>
    <row r="2559" spans="45:51">
      <c r="AS2559"/>
      <c r="AT2559"/>
      <c r="AV2559" s="28"/>
      <c r="AW2559" s="10"/>
      <c r="AX2559" s="125"/>
      <c r="AY2559" s="28"/>
    </row>
    <row r="2560" spans="45:51">
      <c r="AS2560"/>
      <c r="AT2560"/>
      <c r="AV2560" s="28"/>
      <c r="AW2560" s="10"/>
      <c r="AX2560" s="125"/>
      <c r="AY2560" s="28"/>
    </row>
    <row r="2561" spans="45:51">
      <c r="AS2561"/>
      <c r="AT2561"/>
      <c r="AV2561" s="28"/>
      <c r="AW2561" s="10"/>
      <c r="AX2561" s="125"/>
      <c r="AY2561" s="28"/>
    </row>
    <row r="2562" spans="45:51">
      <c r="AS2562"/>
      <c r="AT2562"/>
      <c r="AV2562" s="28"/>
      <c r="AW2562" s="10"/>
      <c r="AX2562" s="125"/>
      <c r="AY2562" s="28"/>
    </row>
    <row r="2563" spans="45:51">
      <c r="AS2563"/>
      <c r="AT2563"/>
      <c r="AV2563" s="28"/>
      <c r="AW2563" s="10"/>
      <c r="AX2563" s="125"/>
      <c r="AY2563" s="28"/>
    </row>
    <row r="2564" spans="45:51">
      <c r="AS2564"/>
      <c r="AT2564"/>
      <c r="AV2564" s="28"/>
      <c r="AW2564" s="10"/>
      <c r="AX2564" s="125"/>
      <c r="AY2564" s="28"/>
    </row>
    <row r="2565" spans="45:51">
      <c r="AS2565"/>
      <c r="AT2565"/>
      <c r="AV2565" s="28"/>
      <c r="AW2565" s="10"/>
      <c r="AX2565" s="125"/>
      <c r="AY2565" s="28"/>
    </row>
    <row r="2566" spans="45:51">
      <c r="AS2566"/>
      <c r="AT2566"/>
      <c r="AV2566" s="28"/>
      <c r="AW2566" s="10"/>
      <c r="AX2566" s="125"/>
      <c r="AY2566" s="28"/>
    </row>
    <row r="2567" spans="45:51">
      <c r="AS2567"/>
      <c r="AT2567"/>
      <c r="AV2567" s="28"/>
      <c r="AW2567" s="10"/>
      <c r="AX2567" s="125"/>
      <c r="AY2567" s="28"/>
    </row>
    <row r="2568" spans="45:51">
      <c r="AS2568"/>
      <c r="AT2568"/>
      <c r="AV2568" s="28"/>
      <c r="AW2568" s="10"/>
      <c r="AX2568" s="125"/>
      <c r="AY2568" s="28"/>
    </row>
    <row r="2569" spans="45:51">
      <c r="AS2569"/>
      <c r="AT2569"/>
      <c r="AV2569" s="28"/>
      <c r="AW2569" s="10"/>
      <c r="AX2569" s="125"/>
      <c r="AY2569" s="28"/>
    </row>
    <row r="2570" spans="45:51">
      <c r="AS2570"/>
      <c r="AT2570"/>
      <c r="AV2570" s="28"/>
      <c r="AW2570" s="10"/>
      <c r="AX2570" s="125"/>
      <c r="AY2570" s="28"/>
    </row>
    <row r="2571" spans="45:51">
      <c r="AS2571"/>
      <c r="AT2571"/>
      <c r="AV2571" s="28"/>
      <c r="AW2571" s="10"/>
      <c r="AX2571" s="125"/>
      <c r="AY2571" s="28"/>
    </row>
    <row r="2572" spans="45:51">
      <c r="AS2572"/>
      <c r="AT2572"/>
      <c r="AV2572" s="28"/>
      <c r="AW2572" s="10"/>
      <c r="AX2572" s="125"/>
      <c r="AY2572" s="28"/>
    </row>
    <row r="2573" spans="45:51">
      <c r="AS2573"/>
      <c r="AT2573"/>
      <c r="AV2573" s="28"/>
      <c r="AW2573" s="10"/>
      <c r="AX2573" s="125"/>
      <c r="AY2573" s="28"/>
    </row>
    <row r="2574" spans="45:51">
      <c r="AS2574"/>
      <c r="AT2574"/>
      <c r="AV2574" s="28"/>
      <c r="AW2574" s="10"/>
      <c r="AX2574" s="125"/>
      <c r="AY2574" s="28"/>
    </row>
    <row r="2575" spans="45:51">
      <c r="AS2575"/>
      <c r="AT2575"/>
      <c r="AV2575" s="28"/>
      <c r="AW2575" s="10"/>
      <c r="AX2575" s="125"/>
      <c r="AY2575" s="28"/>
    </row>
    <row r="2576" spans="45:51">
      <c r="AS2576"/>
      <c r="AT2576"/>
      <c r="AV2576" s="28"/>
      <c r="AW2576" s="10"/>
      <c r="AX2576" s="125"/>
      <c r="AY2576" s="28"/>
    </row>
    <row r="2577" spans="45:51">
      <c r="AS2577"/>
      <c r="AT2577"/>
      <c r="AV2577" s="28"/>
      <c r="AW2577" s="10"/>
      <c r="AX2577" s="125"/>
      <c r="AY2577" s="28"/>
    </row>
    <row r="2578" spans="45:51">
      <c r="AS2578"/>
      <c r="AT2578"/>
      <c r="AV2578" s="28"/>
      <c r="AW2578" s="10"/>
      <c r="AX2578" s="125"/>
      <c r="AY2578" s="28"/>
    </row>
    <row r="2579" spans="45:51">
      <c r="AS2579"/>
      <c r="AT2579"/>
      <c r="AV2579" s="28"/>
      <c r="AW2579" s="10"/>
      <c r="AX2579" s="125"/>
      <c r="AY2579" s="28"/>
    </row>
    <row r="2580" spans="45:51">
      <c r="AS2580"/>
      <c r="AT2580"/>
      <c r="AV2580" s="28"/>
      <c r="AW2580" s="10"/>
      <c r="AX2580" s="125"/>
      <c r="AY2580" s="28"/>
    </row>
    <row r="2581" spans="45:51">
      <c r="AS2581"/>
      <c r="AT2581"/>
      <c r="AV2581" s="28"/>
      <c r="AW2581" s="10"/>
      <c r="AX2581" s="125"/>
      <c r="AY2581" s="28"/>
    </row>
    <row r="2582" spans="45:51">
      <c r="AS2582"/>
      <c r="AT2582"/>
      <c r="AV2582" s="28"/>
      <c r="AW2582" s="10"/>
      <c r="AX2582" s="125"/>
      <c r="AY2582" s="28"/>
    </row>
    <row r="2583" spans="45:51">
      <c r="AS2583"/>
      <c r="AT2583"/>
      <c r="AV2583" s="28"/>
      <c r="AW2583" s="10"/>
      <c r="AX2583" s="125"/>
      <c r="AY2583" s="28"/>
    </row>
    <row r="2584" spans="45:51">
      <c r="AS2584"/>
      <c r="AT2584"/>
      <c r="AV2584" s="28"/>
      <c r="AW2584" s="10"/>
      <c r="AX2584" s="125"/>
      <c r="AY2584" s="28"/>
    </row>
    <row r="2585" spans="45:51">
      <c r="AS2585"/>
      <c r="AT2585"/>
      <c r="AV2585" s="28"/>
      <c r="AW2585" s="10"/>
      <c r="AX2585" s="125"/>
      <c r="AY2585" s="28"/>
    </row>
    <row r="2586" spans="45:51">
      <c r="AS2586"/>
      <c r="AT2586"/>
      <c r="AV2586" s="28"/>
      <c r="AW2586" s="10"/>
      <c r="AX2586" s="125"/>
      <c r="AY2586" s="28"/>
    </row>
    <row r="2587" spans="45:51">
      <c r="AS2587"/>
      <c r="AT2587"/>
      <c r="AV2587" s="28"/>
      <c r="AW2587" s="10"/>
      <c r="AX2587" s="125"/>
      <c r="AY2587" s="28"/>
    </row>
    <row r="2588" spans="45:51">
      <c r="AS2588"/>
      <c r="AT2588"/>
      <c r="AV2588" s="28"/>
      <c r="AW2588" s="10"/>
      <c r="AX2588" s="125"/>
      <c r="AY2588" s="28"/>
    </row>
    <row r="2589" spans="45:51">
      <c r="AS2589"/>
      <c r="AT2589"/>
      <c r="AV2589" s="28"/>
      <c r="AW2589" s="10"/>
      <c r="AX2589" s="125"/>
      <c r="AY2589" s="28"/>
    </row>
    <row r="2590" spans="45:51">
      <c r="AS2590"/>
      <c r="AT2590"/>
      <c r="AV2590" s="28"/>
      <c r="AW2590" s="10"/>
      <c r="AX2590" s="125"/>
      <c r="AY2590" s="28"/>
    </row>
    <row r="2591" spans="45:51">
      <c r="AS2591"/>
      <c r="AT2591"/>
      <c r="AV2591" s="28"/>
      <c r="AW2591" s="10"/>
      <c r="AX2591" s="125"/>
      <c r="AY2591" s="28"/>
    </row>
    <row r="2592" spans="45:51">
      <c r="AS2592"/>
      <c r="AT2592"/>
      <c r="AV2592" s="28"/>
      <c r="AW2592" s="10"/>
      <c r="AX2592" s="125"/>
      <c r="AY2592" s="28"/>
    </row>
    <row r="2593" spans="45:51">
      <c r="AS2593"/>
      <c r="AT2593"/>
      <c r="AV2593" s="28"/>
      <c r="AW2593" s="10"/>
      <c r="AX2593" s="125"/>
      <c r="AY2593" s="28"/>
    </row>
    <row r="2594" spans="45:51">
      <c r="AS2594"/>
      <c r="AT2594"/>
      <c r="AV2594" s="28"/>
      <c r="AW2594" s="10"/>
      <c r="AX2594" s="125"/>
      <c r="AY2594" s="28"/>
    </row>
    <row r="2595" spans="45:51">
      <c r="AS2595"/>
      <c r="AT2595"/>
      <c r="AV2595" s="28"/>
      <c r="AW2595" s="10"/>
      <c r="AX2595" s="125"/>
      <c r="AY2595" s="28"/>
    </row>
    <row r="2596" spans="45:51">
      <c r="AS2596"/>
      <c r="AT2596"/>
      <c r="AV2596" s="28"/>
      <c r="AW2596" s="10"/>
      <c r="AX2596" s="125"/>
      <c r="AY2596" s="28"/>
    </row>
    <row r="2597" spans="45:51">
      <c r="AS2597"/>
      <c r="AT2597"/>
      <c r="AV2597" s="28"/>
      <c r="AW2597" s="10"/>
      <c r="AX2597" s="125"/>
      <c r="AY2597" s="28"/>
    </row>
    <row r="2598" spans="45:51">
      <c r="AS2598"/>
      <c r="AT2598"/>
      <c r="AV2598" s="28"/>
      <c r="AW2598" s="10"/>
      <c r="AX2598" s="125"/>
      <c r="AY2598" s="28"/>
    </row>
    <row r="2599" spans="45:51">
      <c r="AS2599"/>
      <c r="AT2599"/>
      <c r="AV2599" s="28"/>
      <c r="AW2599" s="10"/>
      <c r="AX2599" s="125"/>
      <c r="AY2599" s="28"/>
    </row>
    <row r="2600" spans="45:51">
      <c r="AS2600"/>
      <c r="AT2600"/>
      <c r="AV2600" s="28"/>
      <c r="AW2600" s="10"/>
      <c r="AX2600" s="125"/>
      <c r="AY2600" s="28"/>
    </row>
    <row r="2601" spans="45:51">
      <c r="AS2601"/>
      <c r="AT2601"/>
      <c r="AV2601" s="28"/>
      <c r="AW2601" s="10"/>
      <c r="AX2601" s="125"/>
      <c r="AY2601" s="28"/>
    </row>
    <row r="2602" spans="45:51">
      <c r="AS2602"/>
      <c r="AT2602"/>
      <c r="AV2602" s="28"/>
      <c r="AW2602" s="10"/>
      <c r="AX2602" s="125"/>
      <c r="AY2602" s="28"/>
    </row>
    <row r="2603" spans="45:51">
      <c r="AS2603"/>
      <c r="AT2603"/>
      <c r="AV2603" s="28"/>
      <c r="AW2603" s="10"/>
      <c r="AX2603" s="125"/>
      <c r="AY2603" s="28"/>
    </row>
    <row r="2604" spans="45:51">
      <c r="AS2604"/>
      <c r="AT2604"/>
      <c r="AV2604" s="28"/>
      <c r="AW2604" s="10"/>
      <c r="AX2604" s="125"/>
      <c r="AY2604" s="28"/>
    </row>
    <row r="2605" spans="45:51">
      <c r="AS2605"/>
      <c r="AT2605"/>
      <c r="AV2605" s="28"/>
      <c r="AW2605" s="10"/>
      <c r="AX2605" s="125"/>
      <c r="AY2605" s="28"/>
    </row>
    <row r="2606" spans="45:51">
      <c r="AS2606"/>
      <c r="AT2606"/>
      <c r="AV2606" s="28"/>
      <c r="AW2606" s="10"/>
      <c r="AX2606" s="125"/>
      <c r="AY2606" s="28"/>
    </row>
    <row r="2607" spans="45:51">
      <c r="AS2607"/>
      <c r="AT2607"/>
      <c r="AV2607" s="28"/>
      <c r="AW2607" s="10"/>
      <c r="AX2607" s="125"/>
      <c r="AY2607" s="28"/>
    </row>
    <row r="2608" spans="45:51">
      <c r="AS2608"/>
      <c r="AT2608"/>
      <c r="AV2608" s="28"/>
      <c r="AW2608" s="10"/>
      <c r="AX2608" s="125"/>
      <c r="AY2608" s="28"/>
    </row>
    <row r="2609" spans="45:51">
      <c r="AS2609"/>
      <c r="AT2609"/>
      <c r="AV2609" s="28"/>
      <c r="AW2609" s="10"/>
      <c r="AX2609" s="125"/>
      <c r="AY2609" s="28"/>
    </row>
    <row r="2610" spans="45:51">
      <c r="AS2610"/>
      <c r="AT2610"/>
      <c r="AV2610" s="28"/>
      <c r="AW2610" s="10"/>
      <c r="AX2610" s="125"/>
      <c r="AY2610" s="28"/>
    </row>
    <row r="2611" spans="45:51">
      <c r="AS2611"/>
      <c r="AT2611"/>
      <c r="AV2611" s="28"/>
      <c r="AW2611" s="10"/>
      <c r="AX2611" s="125"/>
      <c r="AY2611" s="28"/>
    </row>
    <row r="2612" spans="45:51">
      <c r="AS2612"/>
      <c r="AT2612"/>
      <c r="AV2612" s="28"/>
      <c r="AW2612" s="10"/>
      <c r="AX2612" s="125"/>
      <c r="AY2612" s="28"/>
    </row>
    <row r="2613" spans="45:51">
      <c r="AS2613"/>
      <c r="AT2613"/>
      <c r="AV2613" s="28"/>
      <c r="AW2613" s="10"/>
      <c r="AX2613" s="125"/>
      <c r="AY2613" s="28"/>
    </row>
    <row r="2614" spans="45:51">
      <c r="AS2614"/>
      <c r="AT2614"/>
      <c r="AV2614" s="28"/>
      <c r="AW2614" s="10"/>
      <c r="AX2614" s="125"/>
      <c r="AY2614" s="28"/>
    </row>
    <row r="2615" spans="45:51">
      <c r="AS2615"/>
      <c r="AT2615"/>
      <c r="AV2615" s="28"/>
      <c r="AW2615" s="10"/>
      <c r="AX2615" s="125"/>
      <c r="AY2615" s="28"/>
    </row>
    <row r="2616" spans="45:51">
      <c r="AS2616"/>
      <c r="AT2616"/>
      <c r="AV2616" s="28"/>
      <c r="AW2616" s="10"/>
      <c r="AX2616" s="125"/>
      <c r="AY2616" s="28"/>
    </row>
    <row r="2617" spans="45:51">
      <c r="AS2617"/>
      <c r="AT2617"/>
      <c r="AV2617" s="28"/>
      <c r="AW2617" s="10"/>
      <c r="AX2617" s="125"/>
      <c r="AY2617" s="28"/>
    </row>
    <row r="2618" spans="45:51">
      <c r="AS2618"/>
      <c r="AT2618"/>
      <c r="AV2618" s="28"/>
      <c r="AW2618" s="10"/>
      <c r="AX2618" s="125"/>
      <c r="AY2618" s="28"/>
    </row>
    <row r="2619" spans="45:51">
      <c r="AS2619"/>
      <c r="AT2619"/>
      <c r="AV2619" s="28"/>
      <c r="AW2619" s="10"/>
      <c r="AX2619" s="125"/>
      <c r="AY2619" s="28"/>
    </row>
    <row r="2620" spans="45:51">
      <c r="AS2620"/>
      <c r="AT2620"/>
      <c r="AV2620" s="28"/>
      <c r="AW2620" s="10"/>
      <c r="AX2620" s="125"/>
      <c r="AY2620" s="28"/>
    </row>
    <row r="2621" spans="45:51">
      <c r="AS2621"/>
      <c r="AT2621"/>
      <c r="AV2621" s="28"/>
      <c r="AW2621" s="10"/>
      <c r="AX2621" s="125"/>
      <c r="AY2621" s="28"/>
    </row>
    <row r="2622" spans="45:51">
      <c r="AS2622"/>
      <c r="AT2622"/>
      <c r="AV2622" s="28"/>
      <c r="AW2622" s="10"/>
      <c r="AX2622" s="125"/>
      <c r="AY2622" s="28"/>
    </row>
    <row r="2623" spans="45:51">
      <c r="AS2623"/>
      <c r="AT2623"/>
      <c r="AV2623" s="28"/>
      <c r="AW2623" s="10"/>
      <c r="AX2623" s="125"/>
      <c r="AY2623" s="28"/>
    </row>
    <row r="2624" spans="45:51">
      <c r="AS2624"/>
      <c r="AT2624"/>
      <c r="AV2624" s="28"/>
      <c r="AW2624" s="10"/>
      <c r="AX2624" s="125"/>
      <c r="AY2624" s="28"/>
    </row>
    <row r="2625" spans="45:51">
      <c r="AS2625"/>
      <c r="AT2625"/>
      <c r="AV2625" s="28"/>
      <c r="AW2625" s="10"/>
      <c r="AX2625" s="125"/>
      <c r="AY2625" s="28"/>
    </row>
    <row r="2626" spans="45:51">
      <c r="AS2626"/>
      <c r="AT2626"/>
      <c r="AV2626" s="28"/>
      <c r="AW2626" s="10"/>
      <c r="AX2626" s="125"/>
      <c r="AY2626" s="28"/>
    </row>
    <row r="2627" spans="45:51">
      <c r="AS2627"/>
      <c r="AT2627"/>
      <c r="AV2627" s="28"/>
      <c r="AW2627" s="10"/>
      <c r="AX2627" s="125"/>
      <c r="AY2627" s="28"/>
    </row>
    <row r="2628" spans="45:51">
      <c r="AS2628"/>
      <c r="AT2628"/>
      <c r="AV2628" s="28"/>
      <c r="AW2628" s="10"/>
      <c r="AX2628" s="125"/>
      <c r="AY2628" s="28"/>
    </row>
    <row r="2629" spans="45:51">
      <c r="AS2629"/>
      <c r="AT2629"/>
      <c r="AV2629" s="28"/>
      <c r="AW2629" s="10"/>
      <c r="AX2629" s="125"/>
      <c r="AY2629" s="28"/>
    </row>
    <row r="2630" spans="45:51">
      <c r="AS2630"/>
      <c r="AT2630"/>
      <c r="AV2630" s="28"/>
      <c r="AW2630" s="10"/>
      <c r="AX2630" s="125"/>
      <c r="AY2630" s="28"/>
    </row>
    <row r="2631" spans="45:51">
      <c r="AS2631"/>
      <c r="AT2631"/>
      <c r="AV2631" s="28"/>
      <c r="AW2631" s="10"/>
      <c r="AX2631" s="125"/>
      <c r="AY2631" s="28"/>
    </row>
    <row r="2632" spans="45:51">
      <c r="AS2632"/>
      <c r="AT2632"/>
      <c r="AV2632" s="28"/>
      <c r="AW2632" s="10"/>
      <c r="AX2632" s="125"/>
      <c r="AY2632" s="28"/>
    </row>
    <row r="2633" spans="45:51">
      <c r="AS2633"/>
      <c r="AT2633"/>
      <c r="AV2633" s="28"/>
      <c r="AW2633" s="10"/>
      <c r="AX2633" s="125"/>
      <c r="AY2633" s="28"/>
    </row>
    <row r="2634" spans="45:51">
      <c r="AS2634"/>
      <c r="AT2634"/>
      <c r="AV2634" s="28"/>
      <c r="AW2634" s="10"/>
      <c r="AX2634" s="125"/>
      <c r="AY2634" s="28"/>
    </row>
    <row r="2635" spans="45:51">
      <c r="AS2635"/>
      <c r="AT2635"/>
      <c r="AV2635" s="28"/>
      <c r="AW2635" s="10"/>
      <c r="AX2635" s="125"/>
      <c r="AY2635" s="28"/>
    </row>
    <row r="2636" spans="45:51">
      <c r="AS2636"/>
      <c r="AT2636"/>
      <c r="AV2636" s="28"/>
      <c r="AW2636" s="10"/>
      <c r="AX2636" s="125"/>
      <c r="AY2636" s="28"/>
    </row>
    <row r="2637" spans="45:51">
      <c r="AS2637"/>
      <c r="AT2637"/>
      <c r="AV2637" s="28"/>
      <c r="AW2637" s="10"/>
      <c r="AX2637" s="125"/>
      <c r="AY2637" s="28"/>
    </row>
    <row r="2638" spans="45:51">
      <c r="AS2638"/>
      <c r="AT2638"/>
      <c r="AV2638" s="28"/>
      <c r="AW2638" s="10"/>
      <c r="AX2638" s="125"/>
      <c r="AY2638" s="28"/>
    </row>
    <row r="2639" spans="45:51">
      <c r="AS2639"/>
      <c r="AT2639"/>
      <c r="AV2639" s="28"/>
      <c r="AW2639" s="10"/>
      <c r="AX2639" s="125"/>
      <c r="AY2639" s="28"/>
    </row>
    <row r="2640" spans="45:51">
      <c r="AS2640"/>
      <c r="AT2640"/>
      <c r="AV2640" s="28"/>
      <c r="AW2640" s="10"/>
      <c r="AX2640" s="125"/>
      <c r="AY2640" s="28"/>
    </row>
    <row r="2641" spans="45:51">
      <c r="AS2641"/>
      <c r="AT2641"/>
      <c r="AV2641" s="28"/>
      <c r="AW2641" s="10"/>
      <c r="AX2641" s="125"/>
      <c r="AY2641" s="28"/>
    </row>
    <row r="2642" spans="45:51">
      <c r="AS2642"/>
      <c r="AT2642"/>
      <c r="AV2642" s="28"/>
      <c r="AW2642" s="10"/>
      <c r="AX2642" s="125"/>
      <c r="AY2642" s="28"/>
    </row>
    <row r="2643" spans="45:51">
      <c r="AS2643"/>
      <c r="AT2643"/>
      <c r="AV2643" s="28"/>
      <c r="AW2643" s="10"/>
      <c r="AX2643" s="125"/>
      <c r="AY2643" s="28"/>
    </row>
    <row r="2644" spans="45:51">
      <c r="AS2644"/>
      <c r="AT2644"/>
      <c r="AV2644" s="28"/>
      <c r="AW2644" s="10"/>
      <c r="AX2644" s="125"/>
      <c r="AY2644" s="28"/>
    </row>
    <row r="2645" spans="45:51">
      <c r="AS2645"/>
      <c r="AT2645"/>
      <c r="AV2645" s="28"/>
      <c r="AW2645" s="10"/>
      <c r="AX2645" s="125"/>
      <c r="AY2645" s="28"/>
    </row>
    <row r="2646" spans="45:51">
      <c r="AS2646"/>
      <c r="AT2646"/>
      <c r="AV2646" s="28"/>
      <c r="AW2646" s="10"/>
      <c r="AX2646" s="125"/>
      <c r="AY2646" s="28"/>
    </row>
    <row r="2647" spans="45:51">
      <c r="AS2647"/>
      <c r="AT2647"/>
      <c r="AV2647" s="28"/>
      <c r="AW2647" s="10"/>
      <c r="AX2647" s="125"/>
      <c r="AY2647" s="28"/>
    </row>
    <row r="2648" spans="45:51">
      <c r="AS2648"/>
      <c r="AT2648"/>
      <c r="AV2648" s="28"/>
      <c r="AW2648" s="10"/>
      <c r="AX2648" s="125"/>
      <c r="AY2648" s="28"/>
    </row>
    <row r="2649" spans="45:51">
      <c r="AS2649"/>
      <c r="AT2649"/>
      <c r="AV2649" s="28"/>
      <c r="AW2649" s="10"/>
      <c r="AX2649" s="125"/>
      <c r="AY2649" s="28"/>
    </row>
    <row r="2650" spans="45:51">
      <c r="AS2650"/>
      <c r="AT2650"/>
      <c r="AV2650" s="28"/>
      <c r="AW2650" s="10"/>
      <c r="AX2650" s="125"/>
      <c r="AY2650" s="28"/>
    </row>
    <row r="2651" spans="45:51">
      <c r="AS2651"/>
      <c r="AT2651"/>
      <c r="AV2651" s="28"/>
      <c r="AW2651" s="10"/>
      <c r="AX2651" s="125"/>
      <c r="AY2651" s="28"/>
    </row>
    <row r="2652" spans="45:51">
      <c r="AS2652"/>
      <c r="AT2652"/>
      <c r="AV2652" s="28"/>
      <c r="AW2652" s="10"/>
      <c r="AX2652" s="125"/>
      <c r="AY2652" s="28"/>
    </row>
    <row r="2653" spans="45:51">
      <c r="AS2653"/>
      <c r="AT2653"/>
      <c r="AV2653" s="28"/>
      <c r="AW2653" s="10"/>
      <c r="AX2653" s="125"/>
      <c r="AY2653" s="28"/>
    </row>
    <row r="2654" spans="45:51">
      <c r="AS2654"/>
      <c r="AT2654"/>
      <c r="AV2654" s="28"/>
      <c r="AW2654" s="10"/>
      <c r="AX2654" s="125"/>
      <c r="AY2654" s="28"/>
    </row>
    <row r="2655" spans="45:51">
      <c r="AS2655"/>
      <c r="AT2655"/>
      <c r="AV2655" s="28"/>
      <c r="AW2655" s="10"/>
      <c r="AX2655" s="125"/>
      <c r="AY2655" s="28"/>
    </row>
    <row r="2656" spans="45:51">
      <c r="AS2656"/>
      <c r="AT2656"/>
      <c r="AV2656" s="28"/>
      <c r="AW2656" s="10"/>
      <c r="AX2656" s="125"/>
      <c r="AY2656" s="28"/>
    </row>
    <row r="2657" spans="45:51">
      <c r="AS2657"/>
      <c r="AT2657"/>
      <c r="AV2657" s="28"/>
      <c r="AW2657" s="10"/>
      <c r="AX2657" s="125"/>
      <c r="AY2657" s="28"/>
    </row>
    <row r="2658" spans="45:51">
      <c r="AS2658"/>
      <c r="AT2658"/>
      <c r="AV2658" s="28"/>
      <c r="AW2658" s="10"/>
      <c r="AX2658" s="125"/>
      <c r="AY2658" s="28"/>
    </row>
    <row r="2659" spans="45:51">
      <c r="AS2659"/>
      <c r="AT2659"/>
      <c r="AV2659" s="28"/>
      <c r="AW2659" s="10"/>
      <c r="AX2659" s="125"/>
      <c r="AY2659" s="28"/>
    </row>
    <row r="2660" spans="45:51">
      <c r="AS2660"/>
      <c r="AT2660"/>
      <c r="AV2660" s="28"/>
      <c r="AW2660" s="10"/>
      <c r="AX2660" s="125"/>
      <c r="AY2660" s="28"/>
    </row>
    <row r="2661" spans="45:51">
      <c r="AS2661"/>
      <c r="AT2661"/>
      <c r="AV2661" s="28"/>
      <c r="AW2661" s="10"/>
      <c r="AX2661" s="125"/>
      <c r="AY2661" s="28"/>
    </row>
    <row r="2662" spans="45:51">
      <c r="AS2662"/>
      <c r="AT2662"/>
      <c r="AV2662" s="28"/>
      <c r="AW2662" s="10"/>
      <c r="AX2662" s="125"/>
      <c r="AY2662" s="28"/>
    </row>
    <row r="2663" spans="45:51">
      <c r="AS2663"/>
      <c r="AT2663"/>
      <c r="AV2663" s="28"/>
      <c r="AW2663" s="10"/>
      <c r="AX2663" s="125"/>
      <c r="AY2663" s="28"/>
    </row>
    <row r="2664" spans="45:51">
      <c r="AS2664"/>
      <c r="AT2664"/>
      <c r="AV2664" s="28"/>
      <c r="AW2664" s="10"/>
      <c r="AX2664" s="125"/>
      <c r="AY2664" s="28"/>
    </row>
    <row r="2665" spans="45:51">
      <c r="AS2665"/>
      <c r="AT2665"/>
      <c r="AV2665" s="28"/>
      <c r="AW2665" s="10"/>
      <c r="AX2665" s="125"/>
      <c r="AY2665" s="28"/>
    </row>
    <row r="2666" spans="45:51">
      <c r="AS2666"/>
      <c r="AT2666"/>
      <c r="AV2666" s="28"/>
      <c r="AW2666" s="10"/>
      <c r="AX2666" s="125"/>
      <c r="AY2666" s="28"/>
    </row>
    <row r="2667" spans="45:51">
      <c r="AS2667"/>
      <c r="AT2667"/>
      <c r="AV2667" s="28"/>
      <c r="AW2667" s="10"/>
      <c r="AX2667" s="125"/>
      <c r="AY2667" s="28"/>
    </row>
    <row r="2668" spans="45:51">
      <c r="AS2668"/>
      <c r="AT2668"/>
      <c r="AV2668" s="28"/>
      <c r="AW2668" s="10"/>
      <c r="AX2668" s="125"/>
      <c r="AY2668" s="28"/>
    </row>
    <row r="2669" spans="45:51">
      <c r="AS2669"/>
      <c r="AT2669"/>
      <c r="AV2669" s="28"/>
      <c r="AW2669" s="10"/>
      <c r="AX2669" s="125"/>
      <c r="AY2669" s="28"/>
    </row>
    <row r="2670" spans="45:51">
      <c r="AS2670"/>
      <c r="AT2670"/>
      <c r="AV2670" s="28"/>
      <c r="AW2670" s="10"/>
      <c r="AX2670" s="125"/>
      <c r="AY2670" s="28"/>
    </row>
    <row r="2671" spans="45:51">
      <c r="AS2671"/>
      <c r="AT2671"/>
      <c r="AV2671" s="28"/>
      <c r="AW2671" s="10"/>
      <c r="AX2671" s="125"/>
      <c r="AY2671" s="28"/>
    </row>
    <row r="2672" spans="45:51">
      <c r="AS2672"/>
      <c r="AT2672"/>
      <c r="AV2672" s="28"/>
      <c r="AW2672" s="10"/>
      <c r="AX2672" s="125"/>
      <c r="AY2672" s="28"/>
    </row>
    <row r="2673" spans="45:51">
      <c r="AS2673"/>
      <c r="AT2673"/>
      <c r="AV2673" s="28"/>
      <c r="AW2673" s="10"/>
      <c r="AX2673" s="125"/>
      <c r="AY2673" s="28"/>
    </row>
    <row r="2674" spans="45:51">
      <c r="AS2674"/>
      <c r="AT2674"/>
      <c r="AV2674" s="28"/>
      <c r="AW2674" s="10"/>
      <c r="AX2674" s="125"/>
      <c r="AY2674" s="28"/>
    </row>
    <row r="2675" spans="45:51">
      <c r="AS2675"/>
      <c r="AT2675"/>
      <c r="AV2675" s="28"/>
      <c r="AW2675" s="10"/>
      <c r="AX2675" s="125"/>
      <c r="AY2675" s="28"/>
    </row>
    <row r="2676" spans="45:51">
      <c r="AS2676"/>
      <c r="AT2676"/>
      <c r="AV2676" s="28"/>
      <c r="AW2676" s="10"/>
      <c r="AX2676" s="125"/>
      <c r="AY2676" s="28"/>
    </row>
    <row r="2677" spans="45:51">
      <c r="AS2677"/>
      <c r="AT2677"/>
      <c r="AV2677" s="28"/>
      <c r="AW2677" s="10"/>
      <c r="AX2677" s="125"/>
      <c r="AY2677" s="28"/>
    </row>
    <row r="2678" spans="45:51">
      <c r="AS2678"/>
      <c r="AT2678"/>
      <c r="AV2678" s="28"/>
      <c r="AW2678" s="10"/>
      <c r="AX2678" s="125"/>
      <c r="AY2678" s="28"/>
    </row>
    <row r="2679" spans="45:51">
      <c r="AS2679"/>
      <c r="AT2679"/>
      <c r="AV2679" s="28"/>
      <c r="AW2679" s="10"/>
      <c r="AX2679" s="125"/>
      <c r="AY2679" s="28"/>
    </row>
    <row r="2680" spans="45:51">
      <c r="AS2680"/>
      <c r="AT2680"/>
      <c r="AV2680" s="28"/>
      <c r="AW2680" s="10"/>
      <c r="AX2680" s="125"/>
      <c r="AY2680" s="28"/>
    </row>
    <row r="2681" spans="45:51">
      <c r="AS2681"/>
      <c r="AT2681"/>
      <c r="AV2681" s="28"/>
      <c r="AW2681" s="10"/>
      <c r="AX2681" s="125"/>
      <c r="AY2681" s="28"/>
    </row>
    <row r="2682" spans="45:51">
      <c r="AS2682"/>
      <c r="AT2682"/>
      <c r="AV2682" s="28"/>
      <c r="AW2682" s="10"/>
      <c r="AX2682" s="125"/>
      <c r="AY2682" s="28"/>
    </row>
    <row r="2683" spans="45:51">
      <c r="AS2683"/>
      <c r="AT2683"/>
      <c r="AV2683" s="28"/>
      <c r="AW2683" s="10"/>
      <c r="AX2683" s="125"/>
      <c r="AY2683" s="28"/>
    </row>
    <row r="2684" spans="45:51">
      <c r="AS2684"/>
      <c r="AT2684"/>
      <c r="AV2684" s="28"/>
      <c r="AW2684" s="10"/>
      <c r="AX2684" s="125"/>
      <c r="AY2684" s="28"/>
    </row>
    <row r="2685" spans="45:51">
      <c r="AS2685"/>
      <c r="AT2685"/>
      <c r="AV2685" s="28"/>
      <c r="AW2685" s="10"/>
      <c r="AX2685" s="125"/>
      <c r="AY2685" s="28"/>
    </row>
    <row r="2686" spans="45:51">
      <c r="AS2686"/>
      <c r="AT2686"/>
      <c r="AV2686" s="28"/>
      <c r="AW2686" s="10"/>
      <c r="AX2686" s="125"/>
      <c r="AY2686" s="28"/>
    </row>
    <row r="2687" spans="45:51">
      <c r="AS2687"/>
      <c r="AT2687"/>
      <c r="AV2687" s="28"/>
      <c r="AW2687" s="10"/>
      <c r="AX2687" s="125"/>
      <c r="AY2687" s="28"/>
    </row>
    <row r="2688" spans="45:51">
      <c r="AS2688"/>
      <c r="AT2688"/>
      <c r="AV2688" s="28"/>
      <c r="AW2688" s="10"/>
      <c r="AX2688" s="125"/>
      <c r="AY2688" s="28"/>
    </row>
    <row r="2689" spans="45:51">
      <c r="AS2689"/>
      <c r="AT2689"/>
      <c r="AV2689" s="28"/>
      <c r="AW2689" s="10"/>
      <c r="AX2689" s="125"/>
      <c r="AY2689" s="28"/>
    </row>
    <row r="2690" spans="45:51">
      <c r="AS2690"/>
      <c r="AT2690"/>
      <c r="AV2690" s="28"/>
      <c r="AW2690" s="10"/>
      <c r="AX2690" s="125"/>
      <c r="AY2690" s="28"/>
    </row>
    <row r="2691" spans="45:51">
      <c r="AS2691"/>
      <c r="AT2691"/>
      <c r="AV2691" s="28"/>
      <c r="AW2691" s="10"/>
      <c r="AX2691" s="125"/>
      <c r="AY2691" s="28"/>
    </row>
    <row r="2692" spans="45:51">
      <c r="AS2692"/>
      <c r="AT2692"/>
      <c r="AV2692" s="28"/>
      <c r="AW2692" s="10"/>
      <c r="AX2692" s="125"/>
      <c r="AY2692" s="28"/>
    </row>
    <row r="2693" spans="45:51">
      <c r="AS2693"/>
      <c r="AT2693"/>
      <c r="AV2693" s="28"/>
      <c r="AW2693" s="10"/>
      <c r="AX2693" s="125"/>
      <c r="AY2693" s="28"/>
    </row>
    <row r="2694" spans="45:51">
      <c r="AS2694"/>
      <c r="AT2694"/>
      <c r="AV2694" s="28"/>
      <c r="AW2694" s="10"/>
      <c r="AX2694" s="125"/>
      <c r="AY2694" s="28"/>
    </row>
    <row r="2695" spans="45:51">
      <c r="AS2695"/>
      <c r="AT2695"/>
      <c r="AV2695" s="28"/>
      <c r="AW2695" s="10"/>
      <c r="AX2695" s="125"/>
      <c r="AY2695" s="28"/>
    </row>
    <row r="2696" spans="45:51">
      <c r="AS2696"/>
      <c r="AT2696"/>
      <c r="AV2696" s="28"/>
      <c r="AW2696" s="10"/>
      <c r="AX2696" s="125"/>
      <c r="AY2696" s="28"/>
    </row>
    <row r="2697" spans="45:51">
      <c r="AS2697"/>
      <c r="AT2697"/>
      <c r="AV2697" s="28"/>
      <c r="AW2697" s="10"/>
      <c r="AX2697" s="125"/>
      <c r="AY2697" s="28"/>
    </row>
    <row r="2698" spans="45:51">
      <c r="AS2698"/>
      <c r="AT2698"/>
      <c r="AV2698" s="28"/>
      <c r="AW2698" s="10"/>
      <c r="AX2698" s="125"/>
      <c r="AY2698" s="28"/>
    </row>
    <row r="2699" spans="45:51">
      <c r="AS2699"/>
      <c r="AT2699"/>
      <c r="AV2699" s="28"/>
      <c r="AW2699" s="10"/>
      <c r="AX2699" s="125"/>
      <c r="AY2699" s="28"/>
    </row>
    <row r="2700" spans="45:51">
      <c r="AS2700"/>
      <c r="AT2700"/>
      <c r="AV2700" s="28"/>
      <c r="AW2700" s="10"/>
      <c r="AX2700" s="125"/>
      <c r="AY2700" s="28"/>
    </row>
    <row r="2701" spans="45:51">
      <c r="AS2701"/>
      <c r="AT2701"/>
      <c r="AV2701" s="28"/>
      <c r="AW2701" s="10"/>
      <c r="AX2701" s="125"/>
      <c r="AY2701" s="28"/>
    </row>
    <row r="2702" spans="45:51">
      <c r="AS2702"/>
      <c r="AT2702"/>
      <c r="AV2702" s="28"/>
      <c r="AW2702" s="10"/>
      <c r="AX2702" s="125"/>
      <c r="AY2702" s="28"/>
    </row>
    <row r="2703" spans="45:51">
      <c r="AS2703"/>
      <c r="AT2703"/>
      <c r="AV2703" s="28"/>
      <c r="AW2703" s="10"/>
      <c r="AX2703" s="125"/>
      <c r="AY2703" s="28"/>
    </row>
    <row r="2704" spans="45:51">
      <c r="AS2704"/>
      <c r="AT2704"/>
      <c r="AV2704" s="28"/>
      <c r="AW2704" s="10"/>
      <c r="AX2704" s="125"/>
      <c r="AY2704" s="28"/>
    </row>
    <row r="2705" spans="45:51">
      <c r="AS2705"/>
      <c r="AT2705"/>
      <c r="AV2705" s="28"/>
      <c r="AW2705" s="10"/>
      <c r="AX2705" s="125"/>
      <c r="AY2705" s="28"/>
    </row>
    <row r="2706" spans="45:51">
      <c r="AS2706"/>
      <c r="AT2706"/>
      <c r="AV2706" s="28"/>
      <c r="AW2706" s="10"/>
      <c r="AX2706" s="125"/>
      <c r="AY2706" s="28"/>
    </row>
    <row r="2707" spans="45:51">
      <c r="AS2707"/>
      <c r="AT2707"/>
      <c r="AV2707" s="28"/>
      <c r="AW2707" s="10"/>
      <c r="AX2707" s="125"/>
      <c r="AY2707" s="28"/>
    </row>
    <row r="2708" spans="45:51">
      <c r="AS2708"/>
      <c r="AT2708"/>
      <c r="AV2708" s="28"/>
      <c r="AW2708" s="10"/>
      <c r="AX2708" s="125"/>
      <c r="AY2708" s="28"/>
    </row>
    <row r="2709" spans="45:51">
      <c r="AS2709"/>
      <c r="AT2709"/>
      <c r="AV2709" s="28"/>
      <c r="AW2709" s="10"/>
      <c r="AX2709" s="125"/>
      <c r="AY2709" s="28"/>
    </row>
    <row r="2710" spans="45:51">
      <c r="AS2710"/>
      <c r="AT2710"/>
      <c r="AV2710" s="28"/>
      <c r="AW2710" s="10"/>
      <c r="AX2710" s="125"/>
      <c r="AY2710" s="28"/>
    </row>
    <row r="2711" spans="45:51">
      <c r="AS2711"/>
      <c r="AT2711"/>
      <c r="AV2711" s="28"/>
      <c r="AW2711" s="10"/>
      <c r="AX2711" s="125"/>
      <c r="AY2711" s="28"/>
    </row>
    <row r="2712" spans="45:51">
      <c r="AS2712"/>
      <c r="AT2712"/>
      <c r="AV2712" s="28"/>
      <c r="AW2712" s="10"/>
      <c r="AX2712" s="125"/>
      <c r="AY2712" s="28"/>
    </row>
    <row r="2713" spans="45:51">
      <c r="AS2713"/>
      <c r="AT2713"/>
      <c r="AV2713" s="28"/>
      <c r="AW2713" s="10"/>
      <c r="AX2713" s="125"/>
      <c r="AY2713" s="28"/>
    </row>
    <row r="2714" spans="45:51">
      <c r="AS2714"/>
      <c r="AT2714"/>
      <c r="AV2714" s="28"/>
      <c r="AW2714" s="10"/>
      <c r="AX2714" s="125"/>
      <c r="AY2714" s="28"/>
    </row>
    <row r="2715" spans="45:51">
      <c r="AS2715"/>
      <c r="AT2715"/>
      <c r="AV2715" s="28"/>
      <c r="AW2715" s="10"/>
      <c r="AX2715" s="125"/>
      <c r="AY2715" s="28"/>
    </row>
    <row r="2716" spans="45:51">
      <c r="AS2716"/>
      <c r="AT2716"/>
      <c r="AV2716" s="28"/>
      <c r="AW2716" s="10"/>
      <c r="AX2716" s="125"/>
      <c r="AY2716" s="28"/>
    </row>
    <row r="2717" spans="45:51">
      <c r="AS2717"/>
      <c r="AT2717"/>
      <c r="AV2717" s="28"/>
      <c r="AW2717" s="10"/>
      <c r="AX2717" s="125"/>
      <c r="AY2717" s="28"/>
    </row>
    <row r="2718" spans="45:51">
      <c r="AS2718"/>
      <c r="AT2718"/>
      <c r="AV2718" s="28"/>
      <c r="AW2718" s="10"/>
      <c r="AX2718" s="125"/>
      <c r="AY2718" s="28"/>
    </row>
    <row r="2719" spans="45:51">
      <c r="AS2719"/>
      <c r="AT2719"/>
      <c r="AV2719" s="28"/>
      <c r="AW2719" s="10"/>
      <c r="AX2719" s="125"/>
      <c r="AY2719" s="28"/>
    </row>
    <row r="2720" spans="45:51">
      <c r="AS2720"/>
      <c r="AT2720"/>
      <c r="AV2720" s="28"/>
      <c r="AW2720" s="10"/>
      <c r="AX2720" s="125"/>
      <c r="AY2720" s="28"/>
    </row>
    <row r="2721" spans="45:51">
      <c r="AS2721"/>
      <c r="AT2721"/>
      <c r="AV2721" s="28"/>
      <c r="AW2721" s="10"/>
      <c r="AX2721" s="125"/>
      <c r="AY2721" s="28"/>
    </row>
    <row r="2722" spans="45:51">
      <c r="AS2722"/>
      <c r="AT2722"/>
      <c r="AV2722" s="28"/>
      <c r="AW2722" s="10"/>
      <c r="AX2722" s="125"/>
      <c r="AY2722" s="28"/>
    </row>
    <row r="2723" spans="45:51">
      <c r="AS2723"/>
      <c r="AT2723"/>
      <c r="AV2723" s="28"/>
      <c r="AW2723" s="10"/>
      <c r="AX2723" s="125"/>
      <c r="AY2723" s="28"/>
    </row>
    <row r="2724" spans="45:51">
      <c r="AS2724"/>
      <c r="AT2724"/>
      <c r="AV2724" s="28"/>
      <c r="AW2724" s="10"/>
      <c r="AX2724" s="125"/>
      <c r="AY2724" s="28"/>
    </row>
    <row r="2725" spans="45:51">
      <c r="AS2725"/>
      <c r="AT2725"/>
      <c r="AV2725" s="28"/>
      <c r="AW2725" s="10"/>
      <c r="AX2725" s="125"/>
      <c r="AY2725" s="28"/>
    </row>
    <row r="2726" spans="45:51">
      <c r="AS2726"/>
      <c r="AT2726"/>
      <c r="AV2726" s="28"/>
      <c r="AW2726" s="10"/>
      <c r="AX2726" s="125"/>
      <c r="AY2726" s="28"/>
    </row>
    <row r="2727" spans="45:51">
      <c r="AS2727"/>
      <c r="AT2727"/>
      <c r="AV2727" s="28"/>
      <c r="AW2727" s="10"/>
      <c r="AX2727" s="125"/>
      <c r="AY2727" s="28"/>
    </row>
    <row r="2728" spans="45:51">
      <c r="AS2728"/>
      <c r="AT2728"/>
      <c r="AV2728" s="28"/>
      <c r="AW2728" s="10"/>
      <c r="AX2728" s="125"/>
      <c r="AY2728" s="28"/>
    </row>
    <row r="2729" spans="45:51">
      <c r="AS2729"/>
      <c r="AT2729"/>
      <c r="AV2729" s="28"/>
      <c r="AW2729" s="10"/>
      <c r="AX2729" s="125"/>
      <c r="AY2729" s="28"/>
    </row>
    <row r="2730" spans="45:51">
      <c r="AS2730"/>
      <c r="AT2730"/>
      <c r="AV2730" s="28"/>
      <c r="AW2730" s="10"/>
      <c r="AX2730" s="125"/>
      <c r="AY2730" s="28"/>
    </row>
    <row r="2731" spans="45:51">
      <c r="AS2731"/>
      <c r="AT2731"/>
      <c r="AV2731" s="28"/>
      <c r="AW2731" s="10"/>
      <c r="AX2731" s="125"/>
      <c r="AY2731" s="28"/>
    </row>
    <row r="2732" spans="45:51">
      <c r="AS2732"/>
      <c r="AT2732"/>
      <c r="AV2732" s="28"/>
      <c r="AW2732" s="10"/>
      <c r="AX2732" s="125"/>
      <c r="AY2732" s="28"/>
    </row>
    <row r="2733" spans="45:51">
      <c r="AS2733"/>
      <c r="AT2733"/>
      <c r="AV2733" s="28"/>
      <c r="AW2733" s="10"/>
      <c r="AX2733" s="125"/>
      <c r="AY2733" s="28"/>
    </row>
    <row r="2734" spans="45:51">
      <c r="AS2734"/>
      <c r="AT2734"/>
      <c r="AV2734" s="28"/>
      <c r="AW2734" s="10"/>
      <c r="AX2734" s="125"/>
      <c r="AY2734" s="28"/>
    </row>
    <row r="2735" spans="45:51">
      <c r="AS2735"/>
      <c r="AT2735"/>
      <c r="AV2735" s="28"/>
      <c r="AW2735" s="10"/>
      <c r="AX2735" s="125"/>
      <c r="AY2735" s="28"/>
    </row>
    <row r="2736" spans="45:51">
      <c r="AS2736"/>
      <c r="AT2736"/>
      <c r="AV2736" s="28"/>
      <c r="AW2736" s="10"/>
      <c r="AX2736" s="125"/>
      <c r="AY2736" s="28"/>
    </row>
    <row r="2737" spans="45:51">
      <c r="AS2737"/>
      <c r="AT2737"/>
      <c r="AV2737" s="28"/>
      <c r="AW2737" s="10"/>
      <c r="AX2737" s="125"/>
      <c r="AY2737" s="28"/>
    </row>
    <row r="2738" spans="45:51">
      <c r="AS2738"/>
      <c r="AT2738"/>
      <c r="AV2738" s="28"/>
      <c r="AW2738" s="10"/>
      <c r="AX2738" s="125"/>
      <c r="AY2738" s="28"/>
    </row>
    <row r="2739" spans="45:51">
      <c r="AS2739"/>
      <c r="AT2739"/>
      <c r="AV2739" s="28"/>
      <c r="AW2739" s="10"/>
      <c r="AX2739" s="125"/>
      <c r="AY2739" s="28"/>
    </row>
    <row r="2740" spans="45:51">
      <c r="AS2740"/>
      <c r="AT2740"/>
      <c r="AV2740" s="28"/>
      <c r="AW2740" s="10"/>
      <c r="AX2740" s="125"/>
      <c r="AY2740" s="28"/>
    </row>
    <row r="2741" spans="45:51">
      <c r="AS2741"/>
      <c r="AT2741"/>
      <c r="AV2741" s="28"/>
      <c r="AW2741" s="10"/>
      <c r="AX2741" s="125"/>
      <c r="AY2741" s="28"/>
    </row>
    <row r="2742" spans="45:51">
      <c r="AS2742"/>
      <c r="AT2742"/>
      <c r="AV2742" s="28"/>
      <c r="AW2742" s="10"/>
      <c r="AX2742" s="125"/>
      <c r="AY2742" s="28"/>
    </row>
    <row r="2743" spans="45:51">
      <c r="AS2743"/>
      <c r="AT2743"/>
      <c r="AV2743" s="28"/>
      <c r="AW2743" s="10"/>
      <c r="AX2743" s="125"/>
      <c r="AY2743" s="28"/>
    </row>
    <row r="2744" spans="45:51">
      <c r="AS2744"/>
      <c r="AT2744"/>
      <c r="AV2744" s="28"/>
      <c r="AW2744" s="10"/>
      <c r="AX2744" s="125"/>
      <c r="AY2744" s="28"/>
    </row>
    <row r="2745" spans="45:51">
      <c r="AS2745"/>
      <c r="AT2745"/>
      <c r="AV2745" s="28"/>
      <c r="AW2745" s="10"/>
      <c r="AX2745" s="125"/>
      <c r="AY2745" s="28"/>
    </row>
    <row r="2746" spans="45:51">
      <c r="AS2746"/>
      <c r="AT2746"/>
      <c r="AV2746" s="28"/>
      <c r="AW2746" s="10"/>
      <c r="AX2746" s="125"/>
      <c r="AY2746" s="28"/>
    </row>
    <row r="2747" spans="45:51">
      <c r="AS2747"/>
      <c r="AT2747"/>
      <c r="AV2747" s="28"/>
      <c r="AW2747" s="10"/>
      <c r="AX2747" s="125"/>
      <c r="AY2747" s="28"/>
    </row>
    <row r="2748" spans="45:51">
      <c r="AS2748"/>
      <c r="AT2748"/>
      <c r="AV2748" s="28"/>
      <c r="AW2748" s="10"/>
      <c r="AX2748" s="125"/>
      <c r="AY2748" s="28"/>
    </row>
    <row r="2749" spans="45:51">
      <c r="AS2749"/>
      <c r="AT2749"/>
      <c r="AV2749" s="28"/>
      <c r="AW2749" s="10"/>
      <c r="AX2749" s="125"/>
      <c r="AY2749" s="28"/>
    </row>
    <row r="2750" spans="45:51">
      <c r="AS2750"/>
      <c r="AT2750"/>
      <c r="AV2750" s="28"/>
      <c r="AW2750" s="10"/>
      <c r="AX2750" s="125"/>
      <c r="AY2750" s="28"/>
    </row>
    <row r="2751" spans="45:51">
      <c r="AS2751"/>
      <c r="AT2751"/>
      <c r="AV2751" s="28"/>
      <c r="AW2751" s="10"/>
      <c r="AX2751" s="125"/>
      <c r="AY2751" s="28"/>
    </row>
    <row r="2752" spans="45:51">
      <c r="AS2752"/>
      <c r="AT2752"/>
      <c r="AV2752" s="28"/>
      <c r="AW2752" s="10"/>
      <c r="AX2752" s="125"/>
      <c r="AY2752" s="28"/>
    </row>
    <row r="2753" spans="45:51">
      <c r="AS2753"/>
      <c r="AT2753"/>
      <c r="AV2753" s="28"/>
      <c r="AW2753" s="10"/>
      <c r="AX2753" s="125"/>
      <c r="AY2753" s="28"/>
    </row>
    <row r="2754" spans="45:51">
      <c r="AS2754"/>
      <c r="AT2754"/>
      <c r="AV2754" s="28"/>
      <c r="AW2754" s="10"/>
      <c r="AX2754" s="125"/>
      <c r="AY2754" s="28"/>
    </row>
    <row r="2755" spans="45:51">
      <c r="AS2755"/>
      <c r="AT2755"/>
      <c r="AV2755" s="28"/>
      <c r="AW2755" s="10"/>
      <c r="AX2755" s="125"/>
      <c r="AY2755" s="28"/>
    </row>
    <row r="2756" spans="45:51">
      <c r="AS2756"/>
      <c r="AT2756"/>
      <c r="AV2756" s="28"/>
      <c r="AW2756" s="10"/>
      <c r="AX2756" s="125"/>
      <c r="AY2756" s="28"/>
    </row>
    <row r="2757" spans="45:51">
      <c r="AS2757"/>
      <c r="AT2757"/>
      <c r="AV2757" s="28"/>
      <c r="AW2757" s="10"/>
      <c r="AX2757" s="125"/>
      <c r="AY2757" s="28"/>
    </row>
    <row r="2758" spans="45:51">
      <c r="AS2758"/>
      <c r="AT2758"/>
      <c r="AV2758" s="28"/>
      <c r="AW2758" s="10"/>
      <c r="AX2758" s="125"/>
      <c r="AY2758" s="28"/>
    </row>
    <row r="2759" spans="45:51">
      <c r="AS2759"/>
      <c r="AT2759"/>
      <c r="AV2759" s="28"/>
      <c r="AW2759" s="10"/>
      <c r="AX2759" s="125"/>
      <c r="AY2759" s="28"/>
    </row>
    <row r="2760" spans="45:51">
      <c r="AS2760"/>
      <c r="AT2760"/>
      <c r="AV2760" s="28"/>
      <c r="AW2760" s="10"/>
      <c r="AX2760" s="125"/>
      <c r="AY2760" s="28"/>
    </row>
    <row r="2761" spans="45:51">
      <c r="AS2761"/>
      <c r="AT2761"/>
      <c r="AV2761" s="28"/>
      <c r="AW2761" s="10"/>
      <c r="AX2761" s="125"/>
      <c r="AY2761" s="28"/>
    </row>
    <row r="2762" spans="45:51">
      <c r="AS2762"/>
      <c r="AT2762"/>
      <c r="AV2762" s="28"/>
      <c r="AW2762" s="10"/>
      <c r="AX2762" s="125"/>
      <c r="AY2762" s="28"/>
    </row>
    <row r="2763" spans="45:51">
      <c r="AS2763"/>
      <c r="AT2763"/>
      <c r="AV2763" s="28"/>
      <c r="AW2763" s="10"/>
      <c r="AX2763" s="125"/>
      <c r="AY2763" s="28"/>
    </row>
    <row r="2764" spans="45:51">
      <c r="AS2764"/>
      <c r="AT2764"/>
      <c r="AV2764" s="28"/>
      <c r="AW2764" s="10"/>
      <c r="AX2764" s="125"/>
      <c r="AY2764" s="28"/>
    </row>
    <row r="2765" spans="45:51">
      <c r="AS2765"/>
      <c r="AT2765"/>
      <c r="AV2765" s="28"/>
      <c r="AW2765" s="10"/>
      <c r="AX2765" s="125"/>
      <c r="AY2765" s="28"/>
    </row>
    <row r="2766" spans="45:51">
      <c r="AS2766"/>
      <c r="AT2766"/>
      <c r="AV2766" s="28"/>
      <c r="AW2766" s="10"/>
      <c r="AX2766" s="125"/>
      <c r="AY2766" s="28"/>
    </row>
    <row r="2767" spans="45:51">
      <c r="AS2767"/>
      <c r="AT2767"/>
      <c r="AV2767" s="28"/>
      <c r="AW2767" s="10"/>
      <c r="AX2767" s="125"/>
      <c r="AY2767" s="28"/>
    </row>
    <row r="2768" spans="45:51">
      <c r="AS2768"/>
      <c r="AT2768"/>
      <c r="AV2768" s="28"/>
      <c r="AW2768" s="10"/>
      <c r="AX2768" s="125"/>
      <c r="AY2768" s="28"/>
    </row>
    <row r="2769" spans="45:51">
      <c r="AS2769"/>
      <c r="AT2769"/>
      <c r="AV2769" s="28"/>
      <c r="AW2769" s="10"/>
      <c r="AX2769" s="125"/>
      <c r="AY2769" s="28"/>
    </row>
    <row r="2770" spans="45:51">
      <c r="AS2770"/>
      <c r="AT2770"/>
      <c r="AV2770" s="28"/>
      <c r="AW2770" s="10"/>
      <c r="AX2770" s="125"/>
      <c r="AY2770" s="28"/>
    </row>
    <row r="2771" spans="45:51">
      <c r="AS2771"/>
      <c r="AT2771"/>
      <c r="AV2771" s="28"/>
      <c r="AW2771" s="10"/>
      <c r="AX2771" s="125"/>
      <c r="AY2771" s="28"/>
    </row>
    <row r="2772" spans="45:51">
      <c r="AS2772"/>
      <c r="AT2772"/>
      <c r="AV2772" s="28"/>
      <c r="AW2772" s="10"/>
      <c r="AX2772" s="125"/>
      <c r="AY2772" s="28"/>
    </row>
    <row r="2773" spans="45:51">
      <c r="AS2773"/>
      <c r="AT2773"/>
      <c r="AV2773" s="28"/>
      <c r="AW2773" s="10"/>
      <c r="AX2773" s="125"/>
      <c r="AY2773" s="28"/>
    </row>
    <row r="2774" spans="45:51">
      <c r="AS2774"/>
      <c r="AT2774"/>
      <c r="AV2774" s="28"/>
      <c r="AW2774" s="10"/>
      <c r="AX2774" s="125"/>
      <c r="AY2774" s="28"/>
    </row>
    <row r="2775" spans="45:51">
      <c r="AS2775"/>
      <c r="AT2775"/>
      <c r="AV2775" s="28"/>
      <c r="AW2775" s="10"/>
      <c r="AX2775" s="125"/>
      <c r="AY2775" s="28"/>
    </row>
    <row r="2776" spans="45:51">
      <c r="AS2776"/>
      <c r="AT2776"/>
      <c r="AV2776" s="28"/>
      <c r="AW2776" s="10"/>
      <c r="AX2776" s="125"/>
      <c r="AY2776" s="28"/>
    </row>
    <row r="2777" spans="45:51">
      <c r="AS2777"/>
      <c r="AT2777"/>
      <c r="AV2777" s="28"/>
      <c r="AW2777" s="10"/>
      <c r="AX2777" s="125"/>
      <c r="AY2777" s="28"/>
    </row>
    <row r="2778" spans="45:51">
      <c r="AS2778"/>
      <c r="AT2778"/>
      <c r="AV2778" s="28"/>
      <c r="AW2778" s="10"/>
      <c r="AX2778" s="125"/>
      <c r="AY2778" s="28"/>
    </row>
    <row r="2779" spans="45:51">
      <c r="AS2779"/>
      <c r="AT2779"/>
      <c r="AV2779" s="28"/>
      <c r="AW2779" s="10"/>
      <c r="AX2779" s="125"/>
      <c r="AY2779" s="28"/>
    </row>
    <row r="2780" spans="45:51">
      <c r="AS2780"/>
      <c r="AT2780"/>
      <c r="AV2780" s="28"/>
      <c r="AW2780" s="10"/>
      <c r="AX2780" s="125"/>
      <c r="AY2780" s="28"/>
    </row>
    <row r="2781" spans="45:51">
      <c r="AS2781"/>
      <c r="AT2781"/>
      <c r="AV2781" s="28"/>
      <c r="AW2781" s="10"/>
      <c r="AX2781" s="125"/>
      <c r="AY2781" s="28"/>
    </row>
    <row r="2782" spans="45:51">
      <c r="AS2782"/>
      <c r="AT2782"/>
      <c r="AV2782" s="28"/>
      <c r="AW2782" s="10"/>
      <c r="AX2782" s="125"/>
      <c r="AY2782" s="28"/>
    </row>
    <row r="2783" spans="45:51">
      <c r="AS2783"/>
      <c r="AT2783"/>
      <c r="AV2783" s="28"/>
      <c r="AW2783" s="10"/>
      <c r="AX2783" s="125"/>
      <c r="AY2783" s="28"/>
    </row>
    <row r="2784" spans="45:51">
      <c r="AS2784"/>
      <c r="AT2784"/>
      <c r="AV2784" s="28"/>
      <c r="AW2784" s="10"/>
      <c r="AX2784" s="125"/>
      <c r="AY2784" s="28"/>
    </row>
    <row r="2785" spans="45:51">
      <c r="AS2785"/>
      <c r="AT2785"/>
      <c r="AV2785" s="28"/>
      <c r="AW2785" s="10"/>
      <c r="AX2785" s="125"/>
      <c r="AY2785" s="28"/>
    </row>
    <row r="2786" spans="45:51">
      <c r="AS2786"/>
      <c r="AT2786"/>
      <c r="AV2786" s="28"/>
      <c r="AW2786" s="10"/>
      <c r="AX2786" s="125"/>
      <c r="AY2786" s="28"/>
    </row>
    <row r="2787" spans="45:51">
      <c r="AS2787"/>
      <c r="AT2787"/>
      <c r="AV2787" s="28"/>
      <c r="AW2787" s="10"/>
      <c r="AX2787" s="125"/>
      <c r="AY2787" s="28"/>
    </row>
    <row r="2788" spans="45:51">
      <c r="AS2788"/>
      <c r="AT2788"/>
      <c r="AV2788" s="28"/>
      <c r="AW2788" s="10"/>
      <c r="AX2788" s="125"/>
      <c r="AY2788" s="28"/>
    </row>
    <row r="2789" spans="45:51">
      <c r="AS2789"/>
      <c r="AT2789"/>
      <c r="AV2789" s="28"/>
      <c r="AW2789" s="10"/>
      <c r="AX2789" s="125"/>
      <c r="AY2789" s="28"/>
    </row>
    <row r="2790" spans="45:51">
      <c r="AS2790"/>
      <c r="AT2790"/>
      <c r="AV2790" s="28"/>
      <c r="AW2790" s="10"/>
      <c r="AX2790" s="125"/>
      <c r="AY2790" s="28"/>
    </row>
    <row r="2791" spans="45:51">
      <c r="AS2791"/>
      <c r="AT2791"/>
      <c r="AV2791" s="28"/>
      <c r="AW2791" s="10"/>
      <c r="AX2791" s="125"/>
      <c r="AY2791" s="28"/>
    </row>
    <row r="2792" spans="45:51">
      <c r="AS2792"/>
      <c r="AT2792"/>
      <c r="AV2792" s="28"/>
      <c r="AW2792" s="10"/>
      <c r="AX2792" s="125"/>
      <c r="AY2792" s="28"/>
    </row>
    <row r="2793" spans="45:51">
      <c r="AS2793"/>
      <c r="AT2793"/>
      <c r="AV2793" s="28"/>
      <c r="AW2793" s="10"/>
      <c r="AX2793" s="125"/>
      <c r="AY2793" s="28"/>
    </row>
    <row r="2794" spans="45:51">
      <c r="AS2794"/>
      <c r="AT2794"/>
      <c r="AV2794" s="28"/>
      <c r="AW2794" s="10"/>
      <c r="AX2794" s="125"/>
      <c r="AY2794" s="28"/>
    </row>
    <row r="2795" spans="45:51">
      <c r="AS2795"/>
      <c r="AT2795"/>
      <c r="AV2795" s="28"/>
      <c r="AW2795" s="10"/>
      <c r="AX2795" s="125"/>
      <c r="AY2795" s="28"/>
    </row>
    <row r="2796" spans="45:51">
      <c r="AS2796"/>
      <c r="AT2796"/>
      <c r="AV2796" s="28"/>
      <c r="AW2796" s="10"/>
      <c r="AX2796" s="125"/>
      <c r="AY2796" s="28"/>
    </row>
    <row r="2797" spans="45:51">
      <c r="AS2797"/>
      <c r="AT2797"/>
      <c r="AV2797" s="28"/>
      <c r="AW2797" s="10"/>
      <c r="AX2797" s="125"/>
      <c r="AY2797" s="28"/>
    </row>
    <row r="2798" spans="45:51">
      <c r="AS2798"/>
      <c r="AT2798"/>
      <c r="AV2798" s="28"/>
      <c r="AW2798" s="10"/>
      <c r="AX2798" s="125"/>
      <c r="AY2798" s="28"/>
    </row>
    <row r="2799" spans="45:51">
      <c r="AS2799"/>
      <c r="AT2799"/>
      <c r="AV2799" s="28"/>
      <c r="AW2799" s="10"/>
      <c r="AX2799" s="125"/>
      <c r="AY2799" s="28"/>
    </row>
    <row r="2800" spans="45:51">
      <c r="AS2800"/>
      <c r="AT2800"/>
      <c r="AV2800" s="28"/>
      <c r="AW2800" s="10"/>
      <c r="AX2800" s="125"/>
      <c r="AY2800" s="28"/>
    </row>
    <row r="2801" spans="45:51">
      <c r="AS2801"/>
      <c r="AT2801"/>
      <c r="AV2801" s="28"/>
      <c r="AW2801" s="10"/>
      <c r="AX2801" s="125"/>
      <c r="AY2801" s="28"/>
    </row>
    <row r="2802" spans="45:51">
      <c r="AS2802"/>
      <c r="AT2802"/>
      <c r="AV2802" s="28"/>
      <c r="AW2802" s="10"/>
      <c r="AX2802" s="125"/>
      <c r="AY2802" s="28"/>
    </row>
    <row r="2803" spans="45:51">
      <c r="AS2803"/>
      <c r="AT2803"/>
      <c r="AV2803" s="28"/>
      <c r="AW2803" s="10"/>
      <c r="AX2803" s="125"/>
      <c r="AY2803" s="28"/>
    </row>
    <row r="2804" spans="45:51">
      <c r="AS2804"/>
      <c r="AT2804"/>
      <c r="AV2804" s="28"/>
      <c r="AW2804" s="10"/>
      <c r="AX2804" s="125"/>
      <c r="AY2804" s="28"/>
    </row>
    <row r="2805" spans="45:51">
      <c r="AS2805"/>
      <c r="AT2805"/>
      <c r="AV2805" s="28"/>
      <c r="AW2805" s="10"/>
      <c r="AX2805" s="125"/>
      <c r="AY2805" s="28"/>
    </row>
    <row r="2806" spans="45:51">
      <c r="AS2806"/>
      <c r="AT2806"/>
      <c r="AV2806" s="28"/>
      <c r="AW2806" s="10"/>
      <c r="AX2806" s="125"/>
      <c r="AY2806" s="28"/>
    </row>
    <row r="2807" spans="45:51">
      <c r="AS2807"/>
      <c r="AT2807"/>
      <c r="AV2807" s="28"/>
      <c r="AW2807" s="10"/>
      <c r="AX2807" s="125"/>
      <c r="AY2807" s="28"/>
    </row>
    <row r="2808" spans="45:51">
      <c r="AS2808"/>
      <c r="AT2808"/>
      <c r="AV2808" s="28"/>
      <c r="AW2808" s="10"/>
      <c r="AX2808" s="125"/>
      <c r="AY2808" s="28"/>
    </row>
    <row r="2809" spans="45:51">
      <c r="AS2809"/>
      <c r="AT2809"/>
      <c r="AV2809" s="28"/>
      <c r="AW2809" s="10"/>
      <c r="AX2809" s="125"/>
      <c r="AY2809" s="28"/>
    </row>
    <row r="2810" spans="45:51">
      <c r="AS2810"/>
      <c r="AT2810"/>
      <c r="AV2810" s="28"/>
      <c r="AW2810" s="10"/>
      <c r="AX2810" s="125"/>
      <c r="AY2810" s="28"/>
    </row>
    <row r="2811" spans="45:51">
      <c r="AS2811"/>
      <c r="AT2811"/>
      <c r="AV2811" s="28"/>
      <c r="AW2811" s="10"/>
      <c r="AX2811" s="125"/>
      <c r="AY2811" s="28"/>
    </row>
    <row r="2812" spans="45:51">
      <c r="AS2812"/>
      <c r="AT2812"/>
      <c r="AV2812" s="28"/>
      <c r="AW2812" s="10"/>
      <c r="AX2812" s="125"/>
      <c r="AY2812" s="28"/>
    </row>
    <row r="2813" spans="45:51">
      <c r="AS2813"/>
      <c r="AT2813"/>
      <c r="AV2813" s="28"/>
      <c r="AW2813" s="10"/>
      <c r="AX2813" s="125"/>
      <c r="AY2813" s="28"/>
    </row>
    <row r="2814" spans="45:51">
      <c r="AS2814"/>
      <c r="AT2814"/>
      <c r="AV2814" s="28"/>
      <c r="AW2814" s="10"/>
      <c r="AX2814" s="125"/>
      <c r="AY2814" s="28"/>
    </row>
    <row r="2815" spans="45:51">
      <c r="AS2815"/>
      <c r="AT2815"/>
      <c r="AV2815" s="28"/>
      <c r="AW2815" s="10"/>
      <c r="AX2815" s="125"/>
      <c r="AY2815" s="28"/>
    </row>
    <row r="2816" spans="45:51">
      <c r="AS2816"/>
      <c r="AT2816"/>
      <c r="AV2816" s="28"/>
      <c r="AW2816" s="10"/>
      <c r="AX2816" s="125"/>
      <c r="AY2816" s="28"/>
    </row>
    <row r="2817" spans="45:51">
      <c r="AS2817"/>
      <c r="AT2817"/>
      <c r="AV2817" s="28"/>
      <c r="AW2817" s="10"/>
      <c r="AX2817" s="125"/>
      <c r="AY2817" s="28"/>
    </row>
    <row r="2818" spans="45:51">
      <c r="AS2818"/>
      <c r="AT2818"/>
      <c r="AV2818" s="28"/>
      <c r="AW2818" s="10"/>
      <c r="AX2818" s="125"/>
      <c r="AY2818" s="28"/>
    </row>
    <row r="2819" spans="45:51">
      <c r="AS2819"/>
      <c r="AT2819"/>
      <c r="AV2819" s="28"/>
      <c r="AW2819" s="10"/>
      <c r="AX2819" s="125"/>
      <c r="AY2819" s="28"/>
    </row>
    <row r="2820" spans="45:51">
      <c r="AS2820"/>
      <c r="AT2820"/>
      <c r="AV2820" s="28"/>
      <c r="AW2820" s="10"/>
      <c r="AX2820" s="125"/>
      <c r="AY2820" s="28"/>
    </row>
    <row r="2821" spans="45:51">
      <c r="AS2821"/>
      <c r="AT2821"/>
      <c r="AV2821" s="28"/>
      <c r="AW2821" s="10"/>
      <c r="AX2821" s="125"/>
      <c r="AY2821" s="28"/>
    </row>
    <row r="2822" spans="45:51">
      <c r="AS2822"/>
      <c r="AT2822"/>
      <c r="AV2822" s="28"/>
      <c r="AW2822" s="10"/>
      <c r="AX2822" s="125"/>
      <c r="AY2822" s="28"/>
    </row>
    <row r="2823" spans="45:51">
      <c r="AS2823"/>
      <c r="AT2823"/>
      <c r="AV2823" s="28"/>
      <c r="AW2823" s="10"/>
      <c r="AX2823" s="125"/>
      <c r="AY2823" s="28"/>
    </row>
    <row r="2824" spans="45:51">
      <c r="AS2824"/>
      <c r="AT2824"/>
      <c r="AV2824" s="28"/>
      <c r="AW2824" s="10"/>
      <c r="AX2824" s="125"/>
      <c r="AY2824" s="28"/>
    </row>
    <row r="2825" spans="45:51">
      <c r="AS2825"/>
      <c r="AT2825"/>
      <c r="AV2825" s="28"/>
      <c r="AW2825" s="10"/>
      <c r="AX2825" s="125"/>
      <c r="AY2825" s="28"/>
    </row>
    <row r="2826" spans="45:51">
      <c r="AS2826"/>
      <c r="AT2826"/>
      <c r="AV2826" s="28"/>
      <c r="AW2826" s="10"/>
      <c r="AX2826" s="125"/>
      <c r="AY2826" s="28"/>
    </row>
    <row r="2827" spans="45:51">
      <c r="AS2827"/>
      <c r="AT2827"/>
      <c r="AV2827" s="28"/>
      <c r="AW2827" s="10"/>
      <c r="AX2827" s="125"/>
      <c r="AY2827" s="28"/>
    </row>
    <row r="2828" spans="45:51">
      <c r="AS2828"/>
      <c r="AT2828"/>
      <c r="AV2828" s="28"/>
      <c r="AW2828" s="10"/>
      <c r="AX2828" s="125"/>
      <c r="AY2828" s="28"/>
    </row>
    <row r="2829" spans="45:51">
      <c r="AS2829"/>
      <c r="AT2829"/>
      <c r="AV2829" s="28"/>
      <c r="AW2829" s="10"/>
      <c r="AX2829" s="125"/>
      <c r="AY2829" s="28"/>
    </row>
    <row r="2830" spans="45:51">
      <c r="AS2830"/>
      <c r="AT2830"/>
      <c r="AV2830" s="28"/>
      <c r="AW2830" s="10"/>
      <c r="AX2830" s="125"/>
      <c r="AY2830" s="28"/>
    </row>
    <row r="2831" spans="45:51">
      <c r="AS2831"/>
      <c r="AT2831"/>
      <c r="AV2831" s="28"/>
      <c r="AW2831" s="10"/>
      <c r="AX2831" s="125"/>
      <c r="AY2831" s="28"/>
    </row>
    <row r="2832" spans="45:51">
      <c r="AS2832"/>
      <c r="AT2832"/>
      <c r="AV2832" s="28"/>
      <c r="AW2832" s="10"/>
      <c r="AX2832" s="125"/>
      <c r="AY2832" s="28"/>
    </row>
    <row r="2833" spans="45:51">
      <c r="AS2833"/>
      <c r="AT2833"/>
      <c r="AV2833" s="28"/>
      <c r="AW2833" s="10"/>
      <c r="AX2833" s="125"/>
      <c r="AY2833" s="28"/>
    </row>
    <row r="2834" spans="45:51">
      <c r="AS2834"/>
      <c r="AT2834"/>
      <c r="AV2834" s="28"/>
      <c r="AW2834" s="10"/>
      <c r="AX2834" s="125"/>
      <c r="AY2834" s="28"/>
    </row>
    <row r="2835" spans="45:51">
      <c r="AS2835"/>
      <c r="AT2835"/>
      <c r="AV2835" s="28"/>
      <c r="AW2835" s="10"/>
      <c r="AX2835" s="125"/>
      <c r="AY2835" s="28"/>
    </row>
    <row r="2836" spans="45:51">
      <c r="AS2836"/>
      <c r="AT2836"/>
      <c r="AV2836" s="28"/>
      <c r="AW2836" s="10"/>
      <c r="AX2836" s="125"/>
      <c r="AY2836" s="28"/>
    </row>
    <row r="2837" spans="45:51">
      <c r="AS2837"/>
      <c r="AT2837"/>
      <c r="AV2837" s="28"/>
      <c r="AW2837" s="10"/>
      <c r="AX2837" s="125"/>
      <c r="AY2837" s="28"/>
    </row>
    <row r="2838" spans="45:51">
      <c r="AS2838"/>
      <c r="AT2838"/>
      <c r="AV2838" s="28"/>
      <c r="AW2838" s="10"/>
      <c r="AX2838" s="125"/>
      <c r="AY2838" s="28"/>
    </row>
    <row r="2839" spans="45:51">
      <c r="AS2839"/>
      <c r="AT2839"/>
      <c r="AV2839" s="28"/>
      <c r="AW2839" s="10"/>
      <c r="AX2839" s="125"/>
      <c r="AY2839" s="28"/>
    </row>
    <row r="2840" spans="45:51">
      <c r="AS2840"/>
      <c r="AT2840"/>
      <c r="AV2840" s="28"/>
      <c r="AW2840" s="10"/>
      <c r="AX2840" s="125"/>
      <c r="AY2840" s="28"/>
    </row>
    <row r="2841" spans="45:51">
      <c r="AS2841"/>
      <c r="AT2841"/>
      <c r="AV2841" s="28"/>
      <c r="AW2841" s="10"/>
      <c r="AX2841" s="125"/>
      <c r="AY2841" s="28"/>
    </row>
    <row r="2842" spans="45:51">
      <c r="AS2842"/>
      <c r="AT2842"/>
      <c r="AV2842" s="28"/>
      <c r="AW2842" s="10"/>
      <c r="AX2842" s="125"/>
      <c r="AY2842" s="28"/>
    </row>
    <row r="2843" spans="45:51">
      <c r="AS2843"/>
      <c r="AT2843"/>
      <c r="AV2843" s="28"/>
      <c r="AW2843" s="10"/>
      <c r="AX2843" s="125"/>
      <c r="AY2843" s="28"/>
    </row>
    <row r="2844" spans="45:51">
      <c r="AS2844"/>
      <c r="AT2844"/>
      <c r="AV2844" s="28"/>
      <c r="AW2844" s="10"/>
      <c r="AX2844" s="125"/>
      <c r="AY2844" s="28"/>
    </row>
    <row r="2845" spans="45:51">
      <c r="AS2845"/>
      <c r="AT2845"/>
      <c r="AV2845" s="28"/>
      <c r="AW2845" s="10"/>
      <c r="AX2845" s="125"/>
      <c r="AY2845" s="28"/>
    </row>
    <row r="2846" spans="45:51">
      <c r="AS2846"/>
      <c r="AT2846"/>
      <c r="AV2846" s="28"/>
      <c r="AW2846" s="10"/>
      <c r="AX2846" s="125"/>
      <c r="AY2846" s="28"/>
    </row>
    <row r="2847" spans="45:51">
      <c r="AS2847"/>
      <c r="AT2847"/>
      <c r="AV2847" s="28"/>
      <c r="AW2847" s="10"/>
      <c r="AX2847" s="125"/>
      <c r="AY2847" s="28"/>
    </row>
    <row r="2848" spans="45:51">
      <c r="AS2848"/>
      <c r="AT2848"/>
      <c r="AV2848" s="28"/>
      <c r="AW2848" s="10"/>
      <c r="AX2848" s="125"/>
      <c r="AY2848" s="28"/>
    </row>
    <row r="2849" spans="45:51">
      <c r="AS2849"/>
      <c r="AT2849"/>
      <c r="AV2849" s="28"/>
      <c r="AW2849" s="10"/>
      <c r="AX2849" s="125"/>
      <c r="AY2849" s="28"/>
    </row>
    <row r="2850" spans="45:51">
      <c r="AS2850"/>
      <c r="AT2850"/>
      <c r="AV2850" s="28"/>
      <c r="AW2850" s="10"/>
      <c r="AX2850" s="125"/>
      <c r="AY2850" s="28"/>
    </row>
    <row r="2851" spans="45:51">
      <c r="AS2851"/>
      <c r="AT2851"/>
      <c r="AV2851" s="28"/>
      <c r="AW2851" s="10"/>
      <c r="AX2851" s="125"/>
      <c r="AY2851" s="28"/>
    </row>
    <row r="2852" spans="45:51">
      <c r="AS2852"/>
      <c r="AT2852"/>
      <c r="AV2852" s="28"/>
      <c r="AW2852" s="10"/>
      <c r="AX2852" s="125"/>
      <c r="AY2852" s="28"/>
    </row>
    <row r="2853" spans="45:51">
      <c r="AS2853"/>
      <c r="AT2853"/>
      <c r="AV2853" s="28"/>
      <c r="AW2853" s="10"/>
      <c r="AX2853" s="125"/>
      <c r="AY2853" s="28"/>
    </row>
    <row r="2854" spans="45:51">
      <c r="AS2854"/>
      <c r="AT2854"/>
      <c r="AV2854" s="28"/>
      <c r="AW2854" s="10"/>
      <c r="AX2854" s="125"/>
      <c r="AY2854" s="28"/>
    </row>
    <row r="2855" spans="45:51">
      <c r="AS2855"/>
      <c r="AT2855"/>
      <c r="AV2855" s="28"/>
      <c r="AW2855" s="10"/>
      <c r="AX2855" s="125"/>
      <c r="AY2855" s="28"/>
    </row>
    <row r="2856" spans="45:51">
      <c r="AS2856"/>
      <c r="AT2856"/>
      <c r="AV2856" s="28"/>
      <c r="AW2856" s="10"/>
      <c r="AX2856" s="125"/>
      <c r="AY2856" s="28"/>
    </row>
    <row r="2857" spans="45:51">
      <c r="AS2857"/>
      <c r="AT2857"/>
      <c r="AV2857" s="28"/>
      <c r="AW2857" s="10"/>
      <c r="AX2857" s="125"/>
      <c r="AY2857" s="28"/>
    </row>
    <row r="2858" spans="45:51">
      <c r="AS2858"/>
      <c r="AT2858"/>
      <c r="AV2858" s="28"/>
      <c r="AW2858" s="10"/>
      <c r="AX2858" s="125"/>
      <c r="AY2858" s="28"/>
    </row>
    <row r="2859" spans="45:51">
      <c r="AS2859"/>
      <c r="AT2859"/>
      <c r="AV2859" s="28"/>
      <c r="AW2859" s="10"/>
      <c r="AX2859" s="125"/>
      <c r="AY2859" s="28"/>
    </row>
    <row r="2860" spans="45:51">
      <c r="AS2860"/>
      <c r="AT2860"/>
      <c r="AV2860" s="28"/>
      <c r="AW2860" s="10"/>
      <c r="AX2860" s="125"/>
      <c r="AY2860" s="28"/>
    </row>
    <row r="2861" spans="45:51">
      <c r="AS2861"/>
      <c r="AT2861"/>
      <c r="AV2861" s="28"/>
      <c r="AW2861" s="10"/>
      <c r="AX2861" s="125"/>
      <c r="AY2861" s="28"/>
    </row>
    <row r="2862" spans="45:51">
      <c r="AS2862"/>
      <c r="AT2862"/>
      <c r="AV2862" s="28"/>
      <c r="AW2862" s="10"/>
      <c r="AX2862" s="125"/>
      <c r="AY2862" s="28"/>
    </row>
    <row r="2863" spans="45:51">
      <c r="AS2863"/>
      <c r="AT2863"/>
      <c r="AV2863" s="28"/>
      <c r="AW2863" s="10"/>
      <c r="AX2863" s="125"/>
      <c r="AY2863" s="28"/>
    </row>
    <row r="2864" spans="45:51">
      <c r="AS2864"/>
      <c r="AT2864"/>
      <c r="AV2864" s="28"/>
      <c r="AW2864" s="10"/>
      <c r="AX2864" s="125"/>
      <c r="AY2864" s="28"/>
    </row>
    <row r="2865" spans="45:51">
      <c r="AS2865"/>
      <c r="AT2865"/>
      <c r="AV2865" s="28"/>
      <c r="AW2865" s="10"/>
      <c r="AX2865" s="125"/>
      <c r="AY2865" s="28"/>
    </row>
    <row r="2866" spans="45:51">
      <c r="AS2866"/>
      <c r="AT2866"/>
      <c r="AV2866" s="28"/>
      <c r="AW2866" s="10"/>
      <c r="AX2866" s="125"/>
      <c r="AY2866" s="28"/>
    </row>
    <row r="2867" spans="45:51">
      <c r="AS2867"/>
      <c r="AT2867"/>
      <c r="AV2867" s="28"/>
      <c r="AW2867" s="10"/>
      <c r="AX2867" s="125"/>
      <c r="AY2867" s="28"/>
    </row>
    <row r="2868" spans="45:51">
      <c r="AS2868"/>
      <c r="AT2868"/>
      <c r="AV2868" s="28"/>
      <c r="AW2868" s="10"/>
      <c r="AX2868" s="125"/>
      <c r="AY2868" s="28"/>
    </row>
    <row r="2869" spans="45:51">
      <c r="AS2869"/>
      <c r="AT2869"/>
      <c r="AV2869" s="28"/>
      <c r="AW2869" s="10"/>
      <c r="AX2869" s="125"/>
      <c r="AY2869" s="28"/>
    </row>
    <row r="2870" spans="45:51">
      <c r="AS2870"/>
      <c r="AT2870"/>
      <c r="AV2870" s="28"/>
      <c r="AW2870" s="10"/>
      <c r="AX2870" s="125"/>
      <c r="AY2870" s="28"/>
    </row>
    <row r="2871" spans="45:51">
      <c r="AS2871"/>
      <c r="AT2871"/>
      <c r="AV2871" s="28"/>
      <c r="AW2871" s="10"/>
      <c r="AX2871" s="125"/>
      <c r="AY2871" s="28"/>
    </row>
    <row r="2872" spans="45:51">
      <c r="AS2872"/>
      <c r="AT2872"/>
      <c r="AV2872" s="28"/>
      <c r="AW2872" s="10"/>
      <c r="AX2872" s="125"/>
      <c r="AY2872" s="28"/>
    </row>
    <row r="2873" spans="45:51">
      <c r="AS2873"/>
      <c r="AT2873"/>
      <c r="AV2873" s="28"/>
      <c r="AW2873" s="10"/>
      <c r="AX2873" s="125"/>
      <c r="AY2873" s="28"/>
    </row>
    <row r="2874" spans="45:51">
      <c r="AS2874"/>
      <c r="AT2874"/>
      <c r="AV2874" s="28"/>
      <c r="AW2874" s="10"/>
      <c r="AX2874" s="125"/>
      <c r="AY2874" s="28"/>
    </row>
    <row r="2875" spans="45:51">
      <c r="AS2875"/>
      <c r="AT2875"/>
      <c r="AV2875" s="28"/>
      <c r="AW2875" s="10"/>
      <c r="AX2875" s="125"/>
      <c r="AY2875" s="28"/>
    </row>
    <row r="2876" spans="45:51">
      <c r="AS2876"/>
      <c r="AT2876"/>
      <c r="AV2876" s="28"/>
      <c r="AW2876" s="10"/>
      <c r="AX2876" s="125"/>
      <c r="AY2876" s="28"/>
    </row>
    <row r="2877" spans="45:51">
      <c r="AS2877"/>
      <c r="AT2877"/>
      <c r="AV2877" s="28"/>
      <c r="AW2877" s="10"/>
      <c r="AX2877" s="125"/>
      <c r="AY2877" s="28"/>
    </row>
    <row r="2878" spans="45:51">
      <c r="AS2878"/>
      <c r="AT2878"/>
      <c r="AV2878" s="28"/>
      <c r="AW2878" s="10"/>
      <c r="AX2878" s="125"/>
      <c r="AY2878" s="28"/>
    </row>
    <row r="2879" spans="45:51">
      <c r="AS2879"/>
      <c r="AT2879"/>
      <c r="AV2879" s="28"/>
      <c r="AW2879" s="10"/>
      <c r="AX2879" s="125"/>
      <c r="AY2879" s="28"/>
    </row>
    <row r="2880" spans="45:51">
      <c r="AS2880"/>
      <c r="AT2880"/>
      <c r="AV2880" s="28"/>
      <c r="AW2880" s="10"/>
      <c r="AX2880" s="125"/>
      <c r="AY2880" s="28"/>
    </row>
    <row r="2881" spans="45:51">
      <c r="AS2881"/>
      <c r="AT2881"/>
      <c r="AV2881" s="28"/>
      <c r="AW2881" s="10"/>
      <c r="AX2881" s="125"/>
      <c r="AY2881" s="28"/>
    </row>
    <row r="2882" spans="45:51">
      <c r="AS2882"/>
      <c r="AT2882"/>
      <c r="AV2882" s="28"/>
      <c r="AW2882" s="10"/>
      <c r="AX2882" s="125"/>
      <c r="AY2882" s="28"/>
    </row>
    <row r="2883" spans="45:51">
      <c r="AS2883"/>
      <c r="AT2883"/>
      <c r="AV2883" s="28"/>
      <c r="AW2883" s="10"/>
      <c r="AX2883" s="125"/>
      <c r="AY2883" s="28"/>
    </row>
    <row r="2884" spans="45:51">
      <c r="AS2884"/>
      <c r="AT2884"/>
      <c r="AV2884" s="28"/>
      <c r="AW2884" s="10"/>
      <c r="AX2884" s="125"/>
      <c r="AY2884" s="28"/>
    </row>
    <row r="2885" spans="45:51">
      <c r="AS2885"/>
      <c r="AT2885"/>
      <c r="AV2885" s="28"/>
      <c r="AW2885" s="10"/>
      <c r="AX2885" s="125"/>
      <c r="AY2885" s="28"/>
    </row>
    <row r="2886" spans="45:51">
      <c r="AS2886"/>
      <c r="AT2886"/>
      <c r="AV2886" s="28"/>
      <c r="AW2886" s="10"/>
      <c r="AX2886" s="125"/>
      <c r="AY2886" s="28"/>
    </row>
    <row r="2887" spans="45:51">
      <c r="AS2887"/>
      <c r="AT2887"/>
      <c r="AV2887" s="28"/>
      <c r="AW2887" s="10"/>
      <c r="AX2887" s="125"/>
      <c r="AY2887" s="28"/>
    </row>
    <row r="2888" spans="45:51">
      <c r="AS2888"/>
      <c r="AT2888"/>
      <c r="AV2888" s="28"/>
      <c r="AW2888" s="10"/>
      <c r="AX2888" s="125"/>
      <c r="AY2888" s="28"/>
    </row>
    <row r="2889" spans="45:51">
      <c r="AS2889"/>
      <c r="AT2889"/>
      <c r="AV2889" s="28"/>
      <c r="AW2889" s="10"/>
      <c r="AX2889" s="125"/>
      <c r="AY2889" s="28"/>
    </row>
    <row r="2890" spans="45:51">
      <c r="AS2890"/>
      <c r="AT2890"/>
      <c r="AV2890" s="28"/>
      <c r="AW2890" s="10"/>
      <c r="AX2890" s="125"/>
      <c r="AY2890" s="28"/>
    </row>
    <row r="2891" spans="45:51">
      <c r="AS2891"/>
      <c r="AT2891"/>
      <c r="AV2891" s="28"/>
      <c r="AW2891" s="10"/>
      <c r="AX2891" s="125"/>
      <c r="AY2891" s="28"/>
    </row>
    <row r="2892" spans="45:51">
      <c r="AS2892"/>
      <c r="AT2892"/>
      <c r="AV2892" s="28"/>
      <c r="AW2892" s="10"/>
      <c r="AX2892" s="125"/>
      <c r="AY2892" s="28"/>
    </row>
    <row r="2893" spans="45:51">
      <c r="AS2893"/>
      <c r="AT2893"/>
      <c r="AV2893" s="28"/>
      <c r="AW2893" s="10"/>
      <c r="AX2893" s="125"/>
      <c r="AY2893" s="28"/>
    </row>
    <row r="2894" spans="45:51">
      <c r="AS2894"/>
      <c r="AT2894"/>
      <c r="AV2894" s="28"/>
      <c r="AW2894" s="10"/>
      <c r="AX2894" s="125"/>
      <c r="AY2894" s="28"/>
    </row>
    <row r="2895" spans="45:51">
      <c r="AS2895"/>
      <c r="AT2895"/>
      <c r="AV2895" s="28"/>
      <c r="AW2895" s="10"/>
      <c r="AX2895" s="125"/>
      <c r="AY2895" s="28"/>
    </row>
    <row r="2896" spans="45:51">
      <c r="AS2896"/>
      <c r="AT2896"/>
      <c r="AV2896" s="28"/>
      <c r="AW2896" s="10"/>
      <c r="AX2896" s="125"/>
      <c r="AY2896" s="28"/>
    </row>
    <row r="2897" spans="45:51">
      <c r="AS2897"/>
      <c r="AT2897"/>
      <c r="AV2897" s="28"/>
      <c r="AW2897" s="10"/>
      <c r="AX2897" s="125"/>
      <c r="AY2897" s="28"/>
    </row>
    <row r="2898" spans="45:51">
      <c r="AS2898"/>
      <c r="AT2898"/>
      <c r="AV2898" s="28"/>
      <c r="AW2898" s="10"/>
      <c r="AX2898" s="125"/>
      <c r="AY2898" s="28"/>
    </row>
    <row r="2899" spans="45:51">
      <c r="AS2899"/>
      <c r="AT2899"/>
      <c r="AV2899" s="28"/>
      <c r="AW2899" s="10"/>
      <c r="AX2899" s="125"/>
      <c r="AY2899" s="28"/>
    </row>
    <row r="2900" spans="45:51">
      <c r="AS2900"/>
      <c r="AT2900"/>
      <c r="AV2900" s="28"/>
      <c r="AW2900" s="10"/>
      <c r="AX2900" s="125"/>
      <c r="AY2900" s="28"/>
    </row>
    <row r="2901" spans="45:51">
      <c r="AS2901"/>
      <c r="AT2901"/>
      <c r="AV2901" s="28"/>
      <c r="AW2901" s="10"/>
      <c r="AX2901" s="125"/>
      <c r="AY2901" s="28"/>
    </row>
    <row r="2902" spans="45:51">
      <c r="AS2902"/>
      <c r="AT2902"/>
      <c r="AV2902" s="28"/>
      <c r="AW2902" s="10"/>
      <c r="AX2902" s="125"/>
      <c r="AY2902" s="28"/>
    </row>
    <row r="2903" spans="45:51">
      <c r="AS2903"/>
      <c r="AT2903"/>
      <c r="AV2903" s="28"/>
      <c r="AW2903" s="10"/>
      <c r="AX2903" s="125"/>
      <c r="AY2903" s="28"/>
    </row>
    <row r="2904" spans="45:51">
      <c r="AS2904"/>
      <c r="AT2904"/>
      <c r="AV2904" s="28"/>
      <c r="AW2904" s="10"/>
      <c r="AX2904" s="125"/>
      <c r="AY2904" s="28"/>
    </row>
    <row r="2905" spans="45:51">
      <c r="AS2905"/>
      <c r="AT2905"/>
      <c r="AV2905" s="28"/>
      <c r="AW2905" s="10"/>
      <c r="AX2905" s="125"/>
      <c r="AY2905" s="28"/>
    </row>
    <row r="2906" spans="45:51">
      <c r="AS2906"/>
      <c r="AT2906"/>
      <c r="AV2906" s="28"/>
      <c r="AW2906" s="10"/>
      <c r="AX2906" s="125"/>
      <c r="AY2906" s="28"/>
    </row>
    <row r="2907" spans="45:51">
      <c r="AS2907"/>
      <c r="AT2907"/>
      <c r="AV2907" s="28"/>
      <c r="AW2907" s="10"/>
      <c r="AX2907" s="125"/>
      <c r="AY2907" s="28"/>
    </row>
    <row r="2908" spans="45:51">
      <c r="AS2908"/>
      <c r="AT2908"/>
      <c r="AV2908" s="28"/>
      <c r="AW2908" s="10"/>
      <c r="AX2908" s="125"/>
      <c r="AY2908" s="28"/>
    </row>
    <row r="2909" spans="45:51">
      <c r="AS2909"/>
      <c r="AT2909"/>
      <c r="AV2909" s="28"/>
      <c r="AW2909" s="10"/>
      <c r="AX2909" s="125"/>
      <c r="AY2909" s="28"/>
    </row>
    <row r="2910" spans="45:51">
      <c r="AS2910"/>
      <c r="AT2910"/>
      <c r="AV2910" s="28"/>
      <c r="AW2910" s="10"/>
      <c r="AX2910" s="125"/>
      <c r="AY2910" s="28"/>
    </row>
    <row r="2911" spans="45:51">
      <c r="AS2911"/>
      <c r="AT2911"/>
      <c r="AV2911" s="28"/>
      <c r="AW2911" s="10"/>
      <c r="AX2911" s="125"/>
      <c r="AY2911" s="28"/>
    </row>
    <row r="2912" spans="45:51">
      <c r="AS2912"/>
      <c r="AT2912"/>
      <c r="AV2912" s="28"/>
      <c r="AW2912" s="10"/>
      <c r="AX2912" s="125"/>
      <c r="AY2912" s="28"/>
    </row>
    <row r="2913" spans="45:51">
      <c r="AS2913"/>
      <c r="AT2913"/>
      <c r="AV2913" s="28"/>
      <c r="AW2913" s="10"/>
      <c r="AX2913" s="125"/>
      <c r="AY2913" s="28"/>
    </row>
    <row r="2914" spans="45:51">
      <c r="AS2914"/>
      <c r="AT2914"/>
      <c r="AV2914" s="28"/>
      <c r="AW2914" s="10"/>
      <c r="AX2914" s="125"/>
      <c r="AY2914" s="28"/>
    </row>
    <row r="2915" spans="45:51">
      <c r="AS2915"/>
      <c r="AT2915"/>
      <c r="AV2915" s="28"/>
      <c r="AW2915" s="10"/>
      <c r="AX2915" s="125"/>
      <c r="AY2915" s="28"/>
    </row>
    <row r="2916" spans="45:51">
      <c r="AS2916"/>
      <c r="AT2916"/>
      <c r="AV2916" s="28"/>
      <c r="AW2916" s="10"/>
      <c r="AX2916" s="125"/>
      <c r="AY2916" s="28"/>
    </row>
    <row r="2917" spans="45:51">
      <c r="AS2917"/>
      <c r="AT2917"/>
      <c r="AV2917" s="28"/>
      <c r="AW2917" s="10"/>
      <c r="AX2917" s="125"/>
      <c r="AY2917" s="28"/>
    </row>
    <row r="2918" spans="45:51">
      <c r="AS2918"/>
      <c r="AT2918"/>
      <c r="AV2918" s="28"/>
      <c r="AW2918" s="10"/>
      <c r="AX2918" s="125"/>
      <c r="AY2918" s="28"/>
    </row>
    <row r="2919" spans="45:51">
      <c r="AS2919"/>
      <c r="AT2919"/>
      <c r="AV2919" s="28"/>
      <c r="AW2919" s="10"/>
      <c r="AX2919" s="125"/>
      <c r="AY2919" s="28"/>
    </row>
    <row r="2920" spans="45:51">
      <c r="AS2920"/>
      <c r="AT2920"/>
      <c r="AV2920" s="28"/>
      <c r="AW2920" s="10"/>
      <c r="AX2920" s="125"/>
      <c r="AY2920" s="28"/>
    </row>
    <row r="2921" spans="45:51">
      <c r="AS2921"/>
      <c r="AT2921"/>
      <c r="AV2921" s="28"/>
      <c r="AW2921" s="10"/>
      <c r="AX2921" s="125"/>
      <c r="AY2921" s="28"/>
    </row>
    <row r="2922" spans="45:51">
      <c r="AS2922"/>
      <c r="AT2922"/>
      <c r="AV2922" s="28"/>
      <c r="AW2922" s="10"/>
      <c r="AX2922" s="125"/>
      <c r="AY2922" s="28"/>
    </row>
    <row r="2923" spans="45:51">
      <c r="AS2923"/>
      <c r="AT2923"/>
      <c r="AV2923" s="28"/>
      <c r="AW2923" s="10"/>
      <c r="AX2923" s="125"/>
      <c r="AY2923" s="28"/>
    </row>
    <row r="2924" spans="45:51">
      <c r="AS2924"/>
      <c r="AT2924"/>
      <c r="AV2924" s="28"/>
      <c r="AW2924" s="10"/>
      <c r="AX2924" s="125"/>
      <c r="AY2924" s="28"/>
    </row>
    <row r="2925" spans="45:51">
      <c r="AS2925"/>
      <c r="AT2925"/>
      <c r="AV2925" s="28"/>
      <c r="AW2925" s="10"/>
      <c r="AX2925" s="125"/>
      <c r="AY2925" s="28"/>
    </row>
    <row r="2926" spans="45:51">
      <c r="AS2926"/>
      <c r="AT2926"/>
      <c r="AV2926" s="28"/>
      <c r="AW2926" s="10"/>
      <c r="AX2926" s="125"/>
      <c r="AY2926" s="28"/>
    </row>
    <row r="2927" spans="45:51">
      <c r="AS2927"/>
      <c r="AT2927"/>
      <c r="AV2927" s="28"/>
      <c r="AW2927" s="10"/>
      <c r="AX2927" s="125"/>
      <c r="AY2927" s="28"/>
    </row>
    <row r="2928" spans="45:51">
      <c r="AS2928"/>
      <c r="AT2928"/>
      <c r="AV2928" s="28"/>
      <c r="AW2928" s="10"/>
      <c r="AX2928" s="125"/>
      <c r="AY2928" s="28"/>
    </row>
    <row r="2929" spans="45:51">
      <c r="AS2929"/>
      <c r="AT2929"/>
      <c r="AV2929" s="28"/>
      <c r="AW2929" s="10"/>
      <c r="AX2929" s="125"/>
      <c r="AY2929" s="28"/>
    </row>
    <row r="2930" spans="45:51">
      <c r="AS2930"/>
      <c r="AT2930"/>
      <c r="AV2930" s="28"/>
      <c r="AW2930" s="10"/>
      <c r="AX2930" s="125"/>
      <c r="AY2930" s="28"/>
    </row>
    <row r="2931" spans="45:51">
      <c r="AS2931"/>
      <c r="AT2931"/>
      <c r="AV2931" s="28"/>
      <c r="AW2931" s="10"/>
      <c r="AX2931" s="125"/>
      <c r="AY2931" s="28"/>
    </row>
    <row r="2932" spans="45:51">
      <c r="AS2932"/>
      <c r="AT2932"/>
      <c r="AV2932" s="28"/>
      <c r="AW2932" s="10"/>
      <c r="AX2932" s="125"/>
      <c r="AY2932" s="28"/>
    </row>
    <row r="2933" spans="45:51">
      <c r="AS2933"/>
      <c r="AT2933"/>
      <c r="AV2933" s="28"/>
      <c r="AW2933" s="10"/>
      <c r="AX2933" s="125"/>
      <c r="AY2933" s="28"/>
    </row>
    <row r="2934" spans="45:51">
      <c r="AS2934"/>
      <c r="AT2934"/>
      <c r="AV2934" s="28"/>
      <c r="AW2934" s="10"/>
      <c r="AX2934" s="125"/>
      <c r="AY2934" s="28"/>
    </row>
    <row r="2935" spans="45:51">
      <c r="AS2935"/>
      <c r="AT2935"/>
      <c r="AV2935" s="28"/>
      <c r="AW2935" s="10"/>
      <c r="AX2935" s="125"/>
      <c r="AY2935" s="28"/>
    </row>
    <row r="2936" spans="45:51">
      <c r="AS2936"/>
      <c r="AT2936"/>
      <c r="AV2936" s="28"/>
      <c r="AW2936" s="10"/>
      <c r="AX2936" s="125"/>
      <c r="AY2936" s="28"/>
    </row>
    <row r="2937" spans="45:51">
      <c r="AS2937"/>
      <c r="AT2937"/>
      <c r="AV2937" s="28"/>
      <c r="AW2937" s="10"/>
      <c r="AX2937" s="125"/>
      <c r="AY2937" s="28"/>
    </row>
    <row r="2938" spans="45:51">
      <c r="AS2938"/>
      <c r="AT2938"/>
      <c r="AV2938" s="28"/>
      <c r="AW2938" s="10"/>
      <c r="AX2938" s="125"/>
      <c r="AY2938" s="28"/>
    </row>
    <row r="2939" spans="45:51">
      <c r="AS2939"/>
      <c r="AT2939"/>
      <c r="AV2939" s="28"/>
      <c r="AW2939" s="10"/>
      <c r="AX2939" s="125"/>
      <c r="AY2939" s="28"/>
    </row>
    <row r="2940" spans="45:51">
      <c r="AS2940"/>
      <c r="AT2940"/>
      <c r="AV2940" s="28"/>
      <c r="AW2940" s="10"/>
      <c r="AX2940" s="125"/>
      <c r="AY2940" s="28"/>
    </row>
    <row r="2941" spans="45:51">
      <c r="AS2941"/>
      <c r="AT2941"/>
      <c r="AV2941" s="28"/>
      <c r="AW2941" s="10"/>
      <c r="AX2941" s="125"/>
      <c r="AY2941" s="28"/>
    </row>
    <row r="2942" spans="45:51">
      <c r="AS2942"/>
      <c r="AT2942"/>
      <c r="AV2942" s="28"/>
      <c r="AW2942" s="10"/>
      <c r="AX2942" s="125"/>
      <c r="AY2942" s="28"/>
    </row>
    <row r="2943" spans="45:51">
      <c r="AS2943"/>
      <c r="AT2943"/>
      <c r="AV2943" s="28"/>
      <c r="AW2943" s="10"/>
      <c r="AX2943" s="125"/>
      <c r="AY2943" s="28"/>
    </row>
    <row r="2944" spans="45:51">
      <c r="AS2944"/>
      <c r="AT2944"/>
      <c r="AV2944" s="28"/>
      <c r="AW2944" s="10"/>
      <c r="AX2944" s="125"/>
      <c r="AY2944" s="28"/>
    </row>
    <row r="2945" spans="45:51">
      <c r="AS2945"/>
      <c r="AT2945"/>
      <c r="AV2945" s="28"/>
      <c r="AW2945" s="10"/>
      <c r="AX2945" s="125"/>
      <c r="AY2945" s="28"/>
    </row>
    <row r="2946" spans="45:51">
      <c r="AS2946"/>
      <c r="AT2946"/>
      <c r="AV2946" s="28"/>
      <c r="AW2946" s="10"/>
      <c r="AX2946" s="125"/>
      <c r="AY2946" s="28"/>
    </row>
    <row r="2947" spans="45:51">
      <c r="AS2947"/>
      <c r="AT2947"/>
      <c r="AV2947" s="28"/>
      <c r="AW2947" s="10"/>
      <c r="AX2947" s="125"/>
      <c r="AY2947" s="28"/>
    </row>
    <row r="2948" spans="45:51">
      <c r="AS2948"/>
      <c r="AT2948"/>
      <c r="AV2948" s="28"/>
      <c r="AW2948" s="10"/>
      <c r="AX2948" s="125"/>
      <c r="AY2948" s="28"/>
    </row>
    <row r="2949" spans="45:51">
      <c r="AS2949"/>
      <c r="AT2949"/>
      <c r="AV2949" s="28"/>
      <c r="AW2949" s="10"/>
      <c r="AX2949" s="125"/>
      <c r="AY2949" s="28"/>
    </row>
    <row r="2950" spans="45:51">
      <c r="AS2950"/>
      <c r="AT2950"/>
      <c r="AV2950" s="28"/>
      <c r="AW2950" s="10"/>
      <c r="AX2950" s="125"/>
      <c r="AY2950" s="28"/>
    </row>
    <row r="2951" spans="45:51">
      <c r="AS2951"/>
      <c r="AT2951"/>
      <c r="AV2951" s="28"/>
      <c r="AW2951" s="10"/>
      <c r="AX2951" s="125"/>
      <c r="AY2951" s="28"/>
    </row>
    <row r="2952" spans="45:51">
      <c r="AS2952"/>
      <c r="AT2952"/>
      <c r="AV2952" s="28"/>
      <c r="AW2952" s="10"/>
      <c r="AX2952" s="125"/>
      <c r="AY2952" s="28"/>
    </row>
    <row r="2953" spans="45:51">
      <c r="AS2953"/>
      <c r="AT2953"/>
      <c r="AV2953" s="28"/>
      <c r="AW2953" s="10"/>
      <c r="AX2953" s="125"/>
      <c r="AY2953" s="28"/>
    </row>
    <row r="2954" spans="45:51">
      <c r="AS2954"/>
      <c r="AT2954"/>
      <c r="AV2954" s="28"/>
      <c r="AW2954" s="10"/>
      <c r="AX2954" s="125"/>
      <c r="AY2954" s="28"/>
    </row>
    <row r="2955" spans="45:51">
      <c r="AS2955"/>
      <c r="AT2955"/>
      <c r="AV2955" s="28"/>
      <c r="AW2955" s="10"/>
      <c r="AX2955" s="125"/>
      <c r="AY2955" s="28"/>
    </row>
    <row r="2956" spans="45:51">
      <c r="AS2956"/>
      <c r="AT2956"/>
      <c r="AV2956" s="28"/>
      <c r="AW2956" s="10"/>
      <c r="AX2956" s="125"/>
      <c r="AY2956" s="28"/>
    </row>
    <row r="2957" spans="45:51">
      <c r="AS2957"/>
      <c r="AT2957"/>
      <c r="AV2957" s="28"/>
      <c r="AW2957" s="10"/>
      <c r="AX2957" s="125"/>
      <c r="AY2957" s="28"/>
    </row>
    <row r="2958" spans="45:51">
      <c r="AS2958"/>
      <c r="AT2958"/>
      <c r="AV2958" s="28"/>
      <c r="AW2958" s="10"/>
      <c r="AX2958" s="125"/>
      <c r="AY2958" s="28"/>
    </row>
    <row r="2959" spans="45:51">
      <c r="AS2959"/>
      <c r="AT2959"/>
      <c r="AV2959" s="28"/>
      <c r="AW2959" s="10"/>
      <c r="AX2959" s="125"/>
      <c r="AY2959" s="28"/>
    </row>
    <row r="2960" spans="45:51">
      <c r="AS2960"/>
      <c r="AT2960"/>
      <c r="AV2960" s="28"/>
      <c r="AW2960" s="10"/>
      <c r="AX2960" s="125"/>
      <c r="AY2960" s="28"/>
    </row>
    <row r="2961" spans="45:51">
      <c r="AS2961"/>
      <c r="AT2961"/>
      <c r="AV2961" s="28"/>
      <c r="AW2961" s="10"/>
      <c r="AX2961" s="125"/>
      <c r="AY2961" s="28"/>
    </row>
    <row r="2962" spans="45:51">
      <c r="AS2962"/>
      <c r="AT2962"/>
      <c r="AV2962" s="28"/>
      <c r="AW2962" s="10"/>
      <c r="AX2962" s="125"/>
      <c r="AY2962" s="28"/>
    </row>
    <row r="2963" spans="45:51">
      <c r="AS2963"/>
      <c r="AT2963"/>
      <c r="AV2963" s="28"/>
      <c r="AW2963" s="10"/>
      <c r="AX2963" s="125"/>
      <c r="AY2963" s="28"/>
    </row>
    <row r="2964" spans="45:51">
      <c r="AS2964"/>
      <c r="AT2964"/>
      <c r="AV2964" s="28"/>
      <c r="AW2964" s="10"/>
      <c r="AX2964" s="125"/>
      <c r="AY2964" s="28"/>
    </row>
    <row r="2965" spans="45:51">
      <c r="AS2965"/>
      <c r="AT2965"/>
      <c r="AV2965" s="28"/>
      <c r="AW2965" s="10"/>
      <c r="AX2965" s="125"/>
      <c r="AY2965" s="28"/>
    </row>
    <row r="2966" spans="45:51">
      <c r="AS2966"/>
      <c r="AT2966"/>
      <c r="AV2966" s="28"/>
      <c r="AW2966" s="10"/>
      <c r="AX2966" s="125"/>
      <c r="AY2966" s="28"/>
    </row>
    <row r="2967" spans="45:51">
      <c r="AS2967"/>
      <c r="AT2967"/>
      <c r="AV2967" s="28"/>
      <c r="AW2967" s="10"/>
      <c r="AX2967" s="125"/>
      <c r="AY2967" s="28"/>
    </row>
    <row r="2968" spans="45:51">
      <c r="AS2968"/>
      <c r="AT2968"/>
      <c r="AV2968" s="28"/>
      <c r="AW2968" s="10"/>
      <c r="AX2968" s="125"/>
      <c r="AY2968" s="28"/>
    </row>
    <row r="2969" spans="45:51">
      <c r="AS2969"/>
      <c r="AT2969"/>
      <c r="AV2969" s="28"/>
      <c r="AW2969" s="10"/>
      <c r="AX2969" s="125"/>
      <c r="AY2969" s="28"/>
    </row>
    <row r="2970" spans="45:51">
      <c r="AS2970"/>
      <c r="AT2970"/>
      <c r="AV2970" s="28"/>
      <c r="AW2970" s="10"/>
      <c r="AX2970" s="125"/>
      <c r="AY2970" s="28"/>
    </row>
    <row r="2971" spans="45:51">
      <c r="AS2971"/>
      <c r="AT2971"/>
      <c r="AV2971" s="28"/>
      <c r="AW2971" s="10"/>
      <c r="AX2971" s="125"/>
      <c r="AY2971" s="28"/>
    </row>
    <row r="2972" spans="45:51">
      <c r="AS2972"/>
      <c r="AT2972"/>
      <c r="AV2972" s="28"/>
      <c r="AW2972" s="10"/>
      <c r="AX2972" s="125"/>
      <c r="AY2972" s="28"/>
    </row>
    <row r="2973" spans="45:51">
      <c r="AS2973"/>
      <c r="AT2973"/>
      <c r="AV2973" s="28"/>
      <c r="AW2973" s="10"/>
      <c r="AX2973" s="125"/>
      <c r="AY2973" s="28"/>
    </row>
    <row r="2974" spans="45:51">
      <c r="AS2974"/>
      <c r="AT2974"/>
      <c r="AV2974" s="28"/>
      <c r="AW2974" s="10"/>
      <c r="AX2974" s="125"/>
      <c r="AY2974" s="28"/>
    </row>
    <row r="2975" spans="45:51">
      <c r="AS2975"/>
      <c r="AT2975"/>
      <c r="AV2975" s="28"/>
      <c r="AW2975" s="10"/>
      <c r="AX2975" s="125"/>
      <c r="AY2975" s="28"/>
    </row>
    <row r="2976" spans="45:51">
      <c r="AS2976"/>
      <c r="AT2976"/>
      <c r="AV2976" s="28"/>
      <c r="AW2976" s="10"/>
      <c r="AX2976" s="125"/>
      <c r="AY2976" s="28"/>
    </row>
    <row r="2977" spans="45:51">
      <c r="AS2977"/>
      <c r="AT2977"/>
      <c r="AV2977" s="28"/>
      <c r="AW2977" s="10"/>
      <c r="AX2977" s="125"/>
      <c r="AY2977" s="28"/>
    </row>
    <row r="2978" spans="45:51">
      <c r="AS2978"/>
      <c r="AT2978"/>
      <c r="AV2978" s="28"/>
      <c r="AW2978" s="10"/>
      <c r="AX2978" s="125"/>
      <c r="AY2978" s="28"/>
    </row>
    <row r="2979" spans="45:51">
      <c r="AS2979"/>
      <c r="AT2979"/>
      <c r="AV2979" s="28"/>
      <c r="AW2979" s="10"/>
      <c r="AX2979" s="125"/>
      <c r="AY2979" s="28"/>
    </row>
    <row r="2980" spans="45:51">
      <c r="AS2980"/>
      <c r="AT2980"/>
      <c r="AV2980" s="28"/>
      <c r="AW2980" s="10"/>
      <c r="AX2980" s="125"/>
      <c r="AY2980" s="28"/>
    </row>
    <row r="2981" spans="45:51">
      <c r="AS2981"/>
      <c r="AT2981"/>
      <c r="AV2981" s="28"/>
      <c r="AW2981" s="10"/>
      <c r="AX2981" s="125"/>
      <c r="AY2981" s="28"/>
    </row>
    <row r="2982" spans="45:51">
      <c r="AS2982"/>
      <c r="AT2982"/>
      <c r="AV2982" s="28"/>
      <c r="AW2982" s="10"/>
      <c r="AX2982" s="125"/>
      <c r="AY2982" s="28"/>
    </row>
    <row r="2983" spans="45:51">
      <c r="AS2983"/>
      <c r="AT2983"/>
      <c r="AV2983" s="28"/>
      <c r="AW2983" s="10"/>
      <c r="AX2983" s="125"/>
      <c r="AY2983" s="28"/>
    </row>
    <row r="2984" spans="45:51">
      <c r="AS2984"/>
      <c r="AT2984"/>
      <c r="AV2984" s="28"/>
      <c r="AW2984" s="10"/>
      <c r="AX2984" s="125"/>
      <c r="AY2984" s="28"/>
    </row>
    <row r="2985" spans="45:51">
      <c r="AS2985"/>
      <c r="AT2985"/>
      <c r="AV2985" s="28"/>
      <c r="AW2985" s="10"/>
      <c r="AX2985" s="125"/>
      <c r="AY2985" s="28"/>
    </row>
    <row r="2986" spans="45:51">
      <c r="AS2986"/>
      <c r="AT2986"/>
      <c r="AV2986" s="28"/>
      <c r="AW2986" s="10"/>
      <c r="AX2986" s="125"/>
      <c r="AY2986" s="28"/>
    </row>
    <row r="2987" spans="45:51">
      <c r="AS2987"/>
      <c r="AT2987"/>
      <c r="AV2987" s="28"/>
      <c r="AW2987" s="10"/>
      <c r="AX2987" s="125"/>
      <c r="AY2987" s="28"/>
    </row>
    <row r="2988" spans="45:51">
      <c r="AS2988"/>
      <c r="AT2988"/>
      <c r="AV2988" s="28"/>
      <c r="AW2988" s="10"/>
      <c r="AX2988" s="125"/>
      <c r="AY2988" s="28"/>
    </row>
    <row r="2989" spans="45:51">
      <c r="AS2989"/>
      <c r="AT2989"/>
      <c r="AV2989" s="28"/>
      <c r="AW2989" s="10"/>
      <c r="AX2989" s="125"/>
      <c r="AY2989" s="28"/>
    </row>
    <row r="2990" spans="45:51">
      <c r="AS2990"/>
      <c r="AT2990"/>
      <c r="AV2990" s="28"/>
      <c r="AW2990" s="10"/>
      <c r="AX2990" s="125"/>
      <c r="AY2990" s="28"/>
    </row>
    <row r="2991" spans="45:51">
      <c r="AS2991"/>
      <c r="AT2991"/>
      <c r="AV2991" s="28"/>
      <c r="AW2991" s="10"/>
      <c r="AX2991" s="125"/>
      <c r="AY2991" s="28"/>
    </row>
    <row r="2992" spans="45:51">
      <c r="AS2992"/>
      <c r="AT2992"/>
      <c r="AV2992" s="28"/>
      <c r="AW2992" s="10"/>
      <c r="AX2992" s="125"/>
      <c r="AY2992" s="28"/>
    </row>
    <row r="2993" spans="45:51">
      <c r="AS2993"/>
      <c r="AT2993"/>
      <c r="AV2993" s="28"/>
      <c r="AW2993" s="10"/>
      <c r="AX2993" s="125"/>
      <c r="AY2993" s="28"/>
    </row>
    <row r="2994" spans="45:51">
      <c r="AS2994"/>
      <c r="AT2994"/>
      <c r="AV2994" s="28"/>
      <c r="AW2994" s="10"/>
      <c r="AX2994" s="125"/>
      <c r="AY2994" s="28"/>
    </row>
    <row r="2995" spans="45:51">
      <c r="AS2995"/>
      <c r="AT2995"/>
      <c r="AV2995" s="28"/>
      <c r="AW2995" s="10"/>
      <c r="AX2995" s="125"/>
      <c r="AY2995" s="28"/>
    </row>
    <row r="2996" spans="45:51">
      <c r="AS2996"/>
      <c r="AT2996"/>
      <c r="AV2996" s="28"/>
      <c r="AW2996" s="10"/>
      <c r="AX2996" s="125"/>
      <c r="AY2996" s="28"/>
    </row>
    <row r="2997" spans="45:51">
      <c r="AS2997"/>
      <c r="AT2997"/>
      <c r="AV2997" s="28"/>
      <c r="AW2997" s="10"/>
      <c r="AX2997" s="125"/>
      <c r="AY2997" s="28"/>
    </row>
    <row r="2998" spans="45:51">
      <c r="AS2998"/>
      <c r="AT2998"/>
      <c r="AV2998" s="28"/>
      <c r="AW2998" s="10"/>
      <c r="AX2998" s="125"/>
      <c r="AY2998" s="28"/>
    </row>
    <row r="2999" spans="45:51">
      <c r="AS2999"/>
      <c r="AT2999"/>
      <c r="AV2999" s="28"/>
      <c r="AW2999" s="10"/>
      <c r="AX2999" s="125"/>
      <c r="AY2999" s="28"/>
    </row>
    <row r="3000" spans="45:51">
      <c r="AS3000"/>
      <c r="AT3000"/>
      <c r="AV3000" s="28"/>
      <c r="AW3000" s="10"/>
      <c r="AX3000" s="125"/>
      <c r="AY3000" s="28"/>
    </row>
    <row r="3001" spans="45:51">
      <c r="AS3001"/>
      <c r="AT3001"/>
      <c r="AV3001" s="28"/>
      <c r="AW3001" s="10"/>
      <c r="AX3001" s="125"/>
      <c r="AY3001" s="28"/>
    </row>
    <row r="3002" spans="45:51">
      <c r="AS3002"/>
      <c r="AT3002"/>
      <c r="AV3002" s="28"/>
      <c r="AW3002" s="10"/>
      <c r="AX3002" s="125"/>
      <c r="AY3002" s="28"/>
    </row>
    <row r="3003" spans="45:51">
      <c r="AS3003"/>
      <c r="AT3003"/>
      <c r="AV3003" s="28"/>
      <c r="AW3003" s="10"/>
      <c r="AX3003" s="125"/>
      <c r="AY3003" s="28"/>
    </row>
    <row r="3004" spans="45:51">
      <c r="AS3004"/>
      <c r="AT3004"/>
      <c r="AV3004" s="28"/>
      <c r="AW3004" s="10"/>
      <c r="AX3004" s="125"/>
      <c r="AY3004" s="28"/>
    </row>
    <row r="3005" spans="45:51">
      <c r="AS3005"/>
      <c r="AT3005"/>
      <c r="AV3005" s="28"/>
      <c r="AW3005" s="10"/>
      <c r="AX3005" s="125"/>
      <c r="AY3005" s="28"/>
    </row>
    <row r="3006" spans="45:51">
      <c r="AS3006"/>
      <c r="AT3006"/>
      <c r="AV3006" s="28"/>
      <c r="AW3006" s="10"/>
      <c r="AX3006" s="125"/>
      <c r="AY3006" s="28"/>
    </row>
    <row r="3007" spans="45:51">
      <c r="AS3007"/>
      <c r="AT3007"/>
      <c r="AV3007" s="28"/>
      <c r="AW3007" s="10"/>
      <c r="AX3007" s="125"/>
      <c r="AY3007" s="28"/>
    </row>
    <row r="3008" spans="45:51">
      <c r="AS3008"/>
      <c r="AT3008"/>
      <c r="AV3008" s="28"/>
      <c r="AW3008" s="10"/>
      <c r="AX3008" s="125"/>
      <c r="AY3008" s="28"/>
    </row>
    <row r="3009" spans="45:51">
      <c r="AS3009"/>
      <c r="AT3009"/>
      <c r="AV3009" s="28"/>
      <c r="AW3009" s="10"/>
      <c r="AX3009" s="125"/>
      <c r="AY3009" s="28"/>
    </row>
    <row r="3010" spans="45:51">
      <c r="AS3010"/>
      <c r="AT3010"/>
      <c r="AV3010" s="28"/>
      <c r="AW3010" s="10"/>
      <c r="AX3010" s="125"/>
      <c r="AY3010" s="28"/>
    </row>
    <row r="3011" spans="45:51">
      <c r="AS3011"/>
      <c r="AT3011"/>
      <c r="AV3011" s="28"/>
      <c r="AW3011" s="10"/>
      <c r="AX3011" s="125"/>
      <c r="AY3011" s="28"/>
    </row>
    <row r="3012" spans="45:51">
      <c r="AS3012"/>
      <c r="AT3012"/>
      <c r="AV3012" s="28"/>
      <c r="AW3012" s="10"/>
      <c r="AX3012" s="125"/>
      <c r="AY3012" s="28"/>
    </row>
    <row r="3013" spans="45:51">
      <c r="AS3013"/>
      <c r="AT3013"/>
      <c r="AV3013" s="28"/>
      <c r="AW3013" s="10"/>
      <c r="AX3013" s="125"/>
      <c r="AY3013" s="28"/>
    </row>
    <row r="3014" spans="45:51">
      <c r="AS3014"/>
      <c r="AT3014"/>
      <c r="AV3014" s="28"/>
      <c r="AW3014" s="10"/>
      <c r="AX3014" s="125"/>
      <c r="AY3014" s="28"/>
    </row>
    <row r="3015" spans="45:51">
      <c r="AS3015"/>
      <c r="AT3015"/>
      <c r="AV3015" s="28"/>
      <c r="AW3015" s="10"/>
      <c r="AX3015" s="125"/>
      <c r="AY3015" s="28"/>
    </row>
    <row r="3016" spans="45:51">
      <c r="AS3016"/>
      <c r="AT3016"/>
      <c r="AV3016" s="28"/>
      <c r="AW3016" s="10"/>
      <c r="AX3016" s="125"/>
      <c r="AY3016" s="28"/>
    </row>
    <row r="3017" spans="45:51">
      <c r="AS3017"/>
      <c r="AT3017"/>
      <c r="AV3017" s="28"/>
      <c r="AW3017" s="10"/>
      <c r="AX3017" s="125"/>
      <c r="AY3017" s="28"/>
    </row>
  </sheetData>
  <mergeCells count="87">
    <mergeCell ref="AX5:AX11"/>
    <mergeCell ref="B16:B17"/>
    <mergeCell ref="B26:B27"/>
    <mergeCell ref="B28:B29"/>
    <mergeCell ref="B30:B31"/>
    <mergeCell ref="C30:C31"/>
    <mergeCell ref="AF4:AJ4"/>
    <mergeCell ref="AB4:AE4"/>
    <mergeCell ref="W5:W11"/>
    <mergeCell ref="C16:C17"/>
    <mergeCell ref="C24:C25"/>
    <mergeCell ref="C3:C15"/>
    <mergeCell ref="D3:D15"/>
    <mergeCell ref="A16:A49"/>
    <mergeCell ref="B18:B19"/>
    <mergeCell ref="C18:C19"/>
    <mergeCell ref="B20:B21"/>
    <mergeCell ref="C20:C21"/>
    <mergeCell ref="B22:B23"/>
    <mergeCell ref="C22:C23"/>
    <mergeCell ref="B24:B25"/>
    <mergeCell ref="C26:C27"/>
    <mergeCell ref="C28:C29"/>
    <mergeCell ref="B32:B33"/>
    <mergeCell ref="C32:C33"/>
    <mergeCell ref="B34:B35"/>
    <mergeCell ref="C34:C35"/>
    <mergeCell ref="B36:B37"/>
    <mergeCell ref="C36:C37"/>
    <mergeCell ref="A2:AY2"/>
    <mergeCell ref="E4:I4"/>
    <mergeCell ref="J4:M4"/>
    <mergeCell ref="E12:AX12"/>
    <mergeCell ref="X3:AX3"/>
    <mergeCell ref="AO4:AS4"/>
    <mergeCell ref="AT4:AW4"/>
    <mergeCell ref="N4:R4"/>
    <mergeCell ref="A3:A15"/>
    <mergeCell ref="AY3:AY15"/>
    <mergeCell ref="AK4:AN4"/>
    <mergeCell ref="E14:AX14"/>
    <mergeCell ref="S4:V4"/>
    <mergeCell ref="X4:AA4"/>
    <mergeCell ref="E3:V3"/>
    <mergeCell ref="B3:B15"/>
    <mergeCell ref="B38:B39"/>
    <mergeCell ref="C38:C39"/>
    <mergeCell ref="B40:B41"/>
    <mergeCell ref="C40:C41"/>
    <mergeCell ref="B42:B43"/>
    <mergeCell ref="C42:C43"/>
    <mergeCell ref="B44:B45"/>
    <mergeCell ref="C44:C45"/>
    <mergeCell ref="B48:B49"/>
    <mergeCell ref="C48:C49"/>
    <mergeCell ref="B50:B51"/>
    <mergeCell ref="C50:C51"/>
    <mergeCell ref="B46:B47"/>
    <mergeCell ref="C46:C47"/>
    <mergeCell ref="B52:B53"/>
    <mergeCell ref="C52:C53"/>
    <mergeCell ref="B54:B55"/>
    <mergeCell ref="C54:C55"/>
    <mergeCell ref="B56:B57"/>
    <mergeCell ref="C56:C57"/>
    <mergeCell ref="B58:B59"/>
    <mergeCell ref="B60:B61"/>
    <mergeCell ref="C60:C61"/>
    <mergeCell ref="B62:B63"/>
    <mergeCell ref="B64:B65"/>
    <mergeCell ref="C64:C65"/>
    <mergeCell ref="C62:C63"/>
    <mergeCell ref="B66:B67"/>
    <mergeCell ref="C66:C67"/>
    <mergeCell ref="B68:B69"/>
    <mergeCell ref="C68:C69"/>
    <mergeCell ref="C70:C71"/>
    <mergeCell ref="B72:B73"/>
    <mergeCell ref="C72:C73"/>
    <mergeCell ref="C74:C75"/>
    <mergeCell ref="B76:B77"/>
    <mergeCell ref="C76:C77"/>
    <mergeCell ref="B78:B79"/>
    <mergeCell ref="C78:C79"/>
    <mergeCell ref="B80:B81"/>
    <mergeCell ref="C80:C81"/>
    <mergeCell ref="B87:C87"/>
  </mergeCells>
  <pageMargins left="0.23622047244094491" right="0.23622047244094491" top="0.35433070866141736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2020-10-27T09:59:57Z</dcterms:modified>
</cp:coreProperties>
</file>